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4bbcb3dbf594bfe/_compta/exercices/"/>
    </mc:Choice>
  </mc:AlternateContent>
  <xr:revisionPtr revIDLastSave="0" documentId="11_7E2C922AD5A516598AEC7C2AE15EC9D22BD2349D" xr6:coauthVersionLast="46" xr6:coauthVersionMax="46" xr10:uidLastSave="{00000000-0000-0000-0000-000000000000}"/>
  <bookViews>
    <workbookView xWindow="32600" yWindow="8940" windowWidth="21120" windowHeight="25100" xr2:uid="{FD97105A-3C84-DC43-B2A4-AAFEF5EE8B7F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9" i="1" l="1"/>
  <c r="F91" i="1" s="1"/>
  <c r="E90" i="1"/>
  <c r="E78" i="1"/>
  <c r="F79" i="1" s="1"/>
  <c r="E87" i="1" s="1"/>
  <c r="F86" i="1" s="1"/>
  <c r="F76" i="1"/>
  <c r="F68" i="1"/>
  <c r="F69" i="1" s="1"/>
  <c r="E63" i="1"/>
  <c r="F49" i="1"/>
  <c r="F51" i="1"/>
  <c r="F50" i="1"/>
  <c r="F43" i="1"/>
  <c r="E41" i="1"/>
  <c r="F39" i="1"/>
  <c r="F34" i="1"/>
  <c r="F35" i="1" s="1"/>
  <c r="F40" i="1" s="1"/>
  <c r="F44" i="1" s="1"/>
  <c r="F20" i="1"/>
</calcChain>
</file>

<file path=xl/sharedStrings.xml><?xml version="1.0" encoding="utf-8"?>
<sst xmlns="http://schemas.openxmlformats.org/spreadsheetml/2006/main" count="210" uniqueCount="89">
  <si>
    <t>débit</t>
  </si>
  <si>
    <t>crédit</t>
  </si>
  <si>
    <t>libellé</t>
  </si>
  <si>
    <t>n°</t>
  </si>
  <si>
    <t>Fondation de SA</t>
  </si>
  <si>
    <t>Actionnaires</t>
  </si>
  <si>
    <t>-</t>
  </si>
  <si>
    <t>Prime à l'émission</t>
  </si>
  <si>
    <t>Capital-Action</t>
  </si>
  <si>
    <t>Souscription</t>
  </si>
  <si>
    <t>Actionnaire</t>
  </si>
  <si>
    <t>Libération A</t>
  </si>
  <si>
    <t>Actionnaire A</t>
  </si>
  <si>
    <t>Actionnaire B</t>
  </si>
  <si>
    <t>Actionnaire C</t>
  </si>
  <si>
    <t>Banque</t>
  </si>
  <si>
    <t>Mobilier</t>
  </si>
  <si>
    <t>Libération B</t>
  </si>
  <si>
    <t>Libération C</t>
  </si>
  <si>
    <t>Actionaire C</t>
  </si>
  <si>
    <t>Débiteurs</t>
  </si>
  <si>
    <t>Ducroire</t>
  </si>
  <si>
    <t>Caisse</t>
  </si>
  <si>
    <t>Frais de fondation</t>
  </si>
  <si>
    <t>Créanciers AFC</t>
  </si>
  <si>
    <t>Droit de timbre</t>
  </si>
  <si>
    <t>Utilisation prime</t>
  </si>
  <si>
    <t>Réserve légale issue du capital</t>
  </si>
  <si>
    <t>Calcul du droit de timbre : Capital + Prime = 1290, -1'000 (offert) : reste 290. Comme il y a une prime on peut déduire les frais : 290-6.
Comme le droit de timbre est un frais, 284 = 101%. 1% = 2.811</t>
  </si>
  <si>
    <t>Répartition du bénéfice</t>
  </si>
  <si>
    <t>Bénéfice de l'exercice</t>
  </si>
  <si>
    <t>Bénéfice reporté</t>
  </si>
  <si>
    <t xml:space="preserve"> = total à répartir :</t>
  </si>
  <si>
    <t>1ère attribution à la RG (seulement si rg&lt; 20% capital libéré)</t>
  </si>
  <si>
    <t>(22+15) / 400'000 = 9.25%
145000 x 5% = 7250</t>
  </si>
  <si>
    <t>1er dividende</t>
  </si>
  <si>
    <t>Réserve statutaire</t>
  </si>
  <si>
    <t>400*5%</t>
  </si>
  <si>
    <t>Reste à répartir :</t>
  </si>
  <si>
    <t>Tantièmes</t>
  </si>
  <si>
    <t>Don</t>
  </si>
  <si>
    <t>10% à la RG sur tantièmes et don</t>
  </si>
  <si>
    <t>Reste à répatir</t>
  </si>
  <si>
    <t>superdividende : coût pour 1% de dividende : 400 x 1.1% =4.4. 
Reste 94.25 / 4.4 = 21.42, arrondi à 21.25 x 400 / 100, +10% RG</t>
  </si>
  <si>
    <t>Bénéfice reporté pour l'an prochain</t>
  </si>
  <si>
    <t>Bénéfice de l'ex.</t>
  </si>
  <si>
    <t>Bénéfice Rep.</t>
  </si>
  <si>
    <t>Res. Leg. Iss. Ben.</t>
  </si>
  <si>
    <t>Dividendes</t>
  </si>
  <si>
    <t>Dettes IA</t>
  </si>
  <si>
    <t xml:space="preserve">Dons et subv. </t>
  </si>
  <si>
    <t xml:space="preserve">Bénéfice Rep. </t>
  </si>
  <si>
    <t>(20 + 85) x 65%</t>
  </si>
  <si>
    <t>(20 + 85) x 35%</t>
  </si>
  <si>
    <t>7.25 + 1.5 + 8.5</t>
  </si>
  <si>
    <t>Augmentation du capital</t>
  </si>
  <si>
    <t>50 = 85%, x = 100%</t>
  </si>
  <si>
    <t>50 = 85%, x = 15%</t>
  </si>
  <si>
    <t>Capital non libéré</t>
  </si>
  <si>
    <t>400 x 20%</t>
  </si>
  <si>
    <t>400 x 80% + prime (80)</t>
  </si>
  <si>
    <t>400 x 20 %</t>
  </si>
  <si>
    <t>400 x 1% + 5</t>
  </si>
  <si>
    <t>Dette AFC</t>
  </si>
  <si>
    <t>Calcul du droit de timbre : capital existnat 800 (il reste 200 qui ne sont pas soumis). On rajoute 480, donc 280 sont soumis à 1%, mais comme il y a une prime, j'ai le droit d'enlever les frais de fondation. 280-9 = 101% (montant - frais mais encore  avec le droit de timbre)  271 x 1 / 101 = 2.68315</t>
  </si>
  <si>
    <t>Achat d'immeuble</t>
  </si>
  <si>
    <t>Immeuble</t>
  </si>
  <si>
    <t>2 millions + 50'000</t>
  </si>
  <si>
    <t>Produit d'immeuble</t>
  </si>
  <si>
    <t>8000 = loyer de janvier (24 jours en faveur du vendeur)</t>
  </si>
  <si>
    <t>2000 = loyer de décembre pas encaissé (en faveur du vendeur)</t>
  </si>
  <si>
    <t>Charges d'immeuble</t>
  </si>
  <si>
    <t>Mazout dans la citerne +TVA</t>
  </si>
  <si>
    <t>Amort.</t>
  </si>
  <si>
    <t>Véhicule</t>
  </si>
  <si>
    <t>Amort. partiel</t>
  </si>
  <si>
    <t>On supprime le compte véhicule</t>
  </si>
  <si>
    <t>Produit exceptionnel</t>
  </si>
  <si>
    <t>valais 29333.35, repris pour 35-tva</t>
  </si>
  <si>
    <t>TVA due</t>
  </si>
  <si>
    <t>TVA sur reprise de vhc</t>
  </si>
  <si>
    <t>Créancier vendeur</t>
  </si>
  <si>
    <t>Reste à traiter</t>
  </si>
  <si>
    <t>Valeur de reprise</t>
  </si>
  <si>
    <t>Dette hypo</t>
  </si>
  <si>
    <t>Ch. Immeuble</t>
  </si>
  <si>
    <t>Annuité hypothécaire</t>
  </si>
  <si>
    <t>1800 x 0.5%</t>
  </si>
  <si>
    <t>(1'800'000  - 9000 ) x 0.5%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</si>
</sst>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u/>
      <sz val="10"/>
      <color theme="1"/>
      <name val="Helvetica"/>
      <family val="2"/>
    </font>
    <font>
      <sz val="10"/>
      <color theme="1"/>
      <name val="Helvetic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1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14" fontId="2" fillId="0" borderId="12" xfId="0" applyNumberFormat="1" applyFont="1" applyBorder="1" applyAlignment="1">
      <alignment horizontal="center" vertical="top" textRotation="90" wrapText="1"/>
    </xf>
    <xf numFmtId="0" fontId="2" fillId="0" borderId="13" xfId="0" applyFont="1" applyBorder="1" applyAlignment="1">
      <alignment horizontal="center" vertical="top" textRotation="90" wrapText="1"/>
    </xf>
    <xf numFmtId="0" fontId="2" fillId="0" borderId="14" xfId="0" applyFont="1" applyBorder="1" applyAlignment="1">
      <alignment horizontal="center" vertical="top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35EB1-566C-1349-84D3-85BC5FF1B52E}">
  <dimension ref="A1:F92"/>
  <sheetViews>
    <sheetView tabSelected="1" topLeftCell="A24" zoomScale="150" workbookViewId="0">
      <selection activeCell="D69" sqref="D69"/>
    </sheetView>
  </sheetViews>
  <sheetFormatPr baseColWidth="10" defaultRowHeight="13" x14ac:dyDescent="0.15"/>
  <cols>
    <col min="1" max="1" width="3.5" style="1" customWidth="1"/>
    <col min="2" max="3" width="15.5" style="1" customWidth="1"/>
    <col min="4" max="4" width="22.6640625" style="1" customWidth="1"/>
    <col min="5" max="6" width="15.33203125" style="1" customWidth="1"/>
    <col min="7" max="16384" width="10.83203125" style="1"/>
  </cols>
  <sheetData>
    <row r="1" spans="1:6" x14ac:dyDescent="0.15">
      <c r="A1" s="13" t="s">
        <v>4</v>
      </c>
      <c r="B1" s="13"/>
      <c r="C1" s="13"/>
      <c r="D1" s="13"/>
      <c r="E1" s="13"/>
      <c r="F1" s="13"/>
    </row>
    <row r="2" spans="1:6" ht="14" x14ac:dyDescent="0.15">
      <c r="A2" s="3" t="s">
        <v>3</v>
      </c>
      <c r="B2" s="3" t="s">
        <v>0</v>
      </c>
      <c r="C2" s="3" t="s">
        <v>1</v>
      </c>
      <c r="D2" s="3" t="s">
        <v>2</v>
      </c>
      <c r="E2" s="3" t="s">
        <v>0</v>
      </c>
      <c r="F2" s="3" t="s">
        <v>1</v>
      </c>
    </row>
    <row r="3" spans="1:6" ht="14" x14ac:dyDescent="0.15">
      <c r="A3" s="2">
        <v>1</v>
      </c>
      <c r="B3" s="2" t="s">
        <v>12</v>
      </c>
      <c r="C3" s="2" t="s">
        <v>6</v>
      </c>
      <c r="D3" s="2" t="s">
        <v>9</v>
      </c>
      <c r="E3" s="2">
        <v>660</v>
      </c>
      <c r="F3" s="2" t="s">
        <v>6</v>
      </c>
    </row>
    <row r="4" spans="1:6" ht="14" x14ac:dyDescent="0.15">
      <c r="A4" s="2"/>
      <c r="B4" s="2" t="s">
        <v>13</v>
      </c>
      <c r="C4" s="2" t="s">
        <v>6</v>
      </c>
      <c r="D4" s="2"/>
      <c r="E4" s="2">
        <v>330</v>
      </c>
      <c r="F4" s="2" t="s">
        <v>6</v>
      </c>
    </row>
    <row r="5" spans="1:6" ht="14" x14ac:dyDescent="0.15">
      <c r="A5" s="2"/>
      <c r="B5" s="2" t="s">
        <v>14</v>
      </c>
      <c r="C5" s="2" t="s">
        <v>6</v>
      </c>
      <c r="D5" s="2"/>
      <c r="E5" s="2">
        <v>300</v>
      </c>
      <c r="F5" s="2" t="s">
        <v>6</v>
      </c>
    </row>
    <row r="6" spans="1:6" ht="14" x14ac:dyDescent="0.15">
      <c r="A6" s="2"/>
      <c r="B6" s="2" t="s">
        <v>6</v>
      </c>
      <c r="C6" s="2" t="s">
        <v>8</v>
      </c>
      <c r="D6" s="2"/>
      <c r="E6" s="2" t="s">
        <v>6</v>
      </c>
      <c r="F6" s="2">
        <v>1200</v>
      </c>
    </row>
    <row r="7" spans="1:6" ht="14" x14ac:dyDescent="0.15">
      <c r="A7" s="2"/>
      <c r="B7" s="2" t="s">
        <v>6</v>
      </c>
      <c r="C7" s="2" t="s">
        <v>7</v>
      </c>
      <c r="D7" s="2"/>
      <c r="E7" s="2" t="s">
        <v>6</v>
      </c>
      <c r="F7" s="2">
        <v>90</v>
      </c>
    </row>
    <row r="8" spans="1:6" ht="14" x14ac:dyDescent="0.15">
      <c r="A8" s="2">
        <v>2</v>
      </c>
      <c r="B8" s="2" t="s">
        <v>15</v>
      </c>
      <c r="C8" s="2" t="s">
        <v>12</v>
      </c>
      <c r="D8" s="2" t="s">
        <v>11</v>
      </c>
      <c r="E8" s="2">
        <v>660</v>
      </c>
      <c r="F8" s="2">
        <v>660</v>
      </c>
    </row>
    <row r="9" spans="1:6" ht="14" x14ac:dyDescent="0.15">
      <c r="A9" s="2">
        <v>3</v>
      </c>
      <c r="B9" s="2" t="s">
        <v>6</v>
      </c>
      <c r="C9" s="2" t="s">
        <v>13</v>
      </c>
      <c r="D9" s="2" t="s">
        <v>17</v>
      </c>
      <c r="E9" s="2" t="s">
        <v>6</v>
      </c>
      <c r="F9" s="2">
        <v>330</v>
      </c>
    </row>
    <row r="10" spans="1:6" ht="14" x14ac:dyDescent="0.15">
      <c r="A10" s="2"/>
      <c r="B10" s="2" t="s">
        <v>16</v>
      </c>
      <c r="C10" s="2" t="s">
        <v>6</v>
      </c>
      <c r="D10" s="2"/>
      <c r="E10" s="2">
        <v>8</v>
      </c>
      <c r="F10" s="2" t="s">
        <v>6</v>
      </c>
    </row>
    <row r="11" spans="1:6" ht="14" x14ac:dyDescent="0.15">
      <c r="A11" s="2"/>
      <c r="B11" s="2" t="s">
        <v>15</v>
      </c>
      <c r="C11" s="2"/>
      <c r="D11" s="2"/>
      <c r="E11" s="2">
        <v>322</v>
      </c>
      <c r="F11" s="2"/>
    </row>
    <row r="12" spans="1:6" ht="14" x14ac:dyDescent="0.15">
      <c r="A12" s="2">
        <v>4</v>
      </c>
      <c r="B12" s="2" t="s">
        <v>6</v>
      </c>
      <c r="C12" s="2" t="s">
        <v>19</v>
      </c>
      <c r="D12" s="2" t="s">
        <v>18</v>
      </c>
      <c r="E12" s="2" t="s">
        <v>6</v>
      </c>
      <c r="F12" s="2">
        <v>300</v>
      </c>
    </row>
    <row r="13" spans="1:6" ht="14" x14ac:dyDescent="0.15">
      <c r="A13" s="2"/>
      <c r="B13" s="2" t="s">
        <v>20</v>
      </c>
      <c r="C13" s="2" t="s">
        <v>6</v>
      </c>
      <c r="D13" s="2" t="s">
        <v>56</v>
      </c>
      <c r="E13" s="2">
        <v>58.823549999999997</v>
      </c>
      <c r="F13" s="2" t="s">
        <v>6</v>
      </c>
    </row>
    <row r="14" spans="1:6" ht="14" x14ac:dyDescent="0.15">
      <c r="A14" s="2"/>
      <c r="B14" s="2" t="s">
        <v>6</v>
      </c>
      <c r="C14" s="2" t="s">
        <v>21</v>
      </c>
      <c r="D14" s="2" t="s">
        <v>57</v>
      </c>
      <c r="E14" s="2" t="s">
        <v>6</v>
      </c>
      <c r="F14" s="2">
        <v>8.8235499999999991</v>
      </c>
    </row>
    <row r="15" spans="1:6" ht="14" x14ac:dyDescent="0.15">
      <c r="A15" s="2"/>
      <c r="B15" s="2" t="s">
        <v>22</v>
      </c>
      <c r="C15" s="2" t="s">
        <v>6</v>
      </c>
      <c r="D15" s="2"/>
      <c r="E15" s="2">
        <v>250</v>
      </c>
      <c r="F15" s="2" t="s">
        <v>6</v>
      </c>
    </row>
    <row r="16" spans="1:6" ht="14" x14ac:dyDescent="0.15">
      <c r="A16" s="2">
        <v>5</v>
      </c>
      <c r="B16" s="2" t="s">
        <v>23</v>
      </c>
      <c r="C16" s="2" t="s">
        <v>15</v>
      </c>
      <c r="D16" s="2"/>
      <c r="E16" s="2">
        <v>6</v>
      </c>
      <c r="F16" s="2">
        <v>6</v>
      </c>
    </row>
    <row r="17" spans="1:6" ht="14" x14ac:dyDescent="0.15">
      <c r="A17" s="2"/>
      <c r="B17" s="2" t="s">
        <v>23</v>
      </c>
      <c r="C17" s="2" t="s">
        <v>24</v>
      </c>
      <c r="D17" s="2" t="s">
        <v>25</v>
      </c>
      <c r="E17" s="2">
        <v>2.8109999999999999</v>
      </c>
      <c r="F17" s="2">
        <v>2.8109999999999999</v>
      </c>
    </row>
    <row r="18" spans="1:6" ht="14" x14ac:dyDescent="0.15">
      <c r="A18" s="2">
        <v>6</v>
      </c>
      <c r="B18" s="2" t="s">
        <v>7</v>
      </c>
      <c r="C18" s="2"/>
      <c r="D18" s="2" t="s">
        <v>26</v>
      </c>
      <c r="E18" s="2">
        <v>90</v>
      </c>
      <c r="F18" s="2"/>
    </row>
    <row r="19" spans="1:6" ht="14" x14ac:dyDescent="0.15">
      <c r="A19" s="2"/>
      <c r="B19" s="2"/>
      <c r="C19" s="2" t="s">
        <v>23</v>
      </c>
      <c r="D19" s="2"/>
      <c r="E19" s="2"/>
      <c r="F19" s="2">
        <v>8.8109999999999999</v>
      </c>
    </row>
    <row r="20" spans="1:6" ht="28" x14ac:dyDescent="0.15">
      <c r="A20" s="2"/>
      <c r="B20" s="2"/>
      <c r="C20" s="2" t="s">
        <v>27</v>
      </c>
      <c r="D20" s="2"/>
      <c r="E20" s="2"/>
      <c r="F20" s="2">
        <f>90-8.811</f>
        <v>81.188999999999993</v>
      </c>
    </row>
    <row r="21" spans="1:6" x14ac:dyDescent="0.15">
      <c r="A21" s="12" t="s">
        <v>28</v>
      </c>
      <c r="B21" s="12"/>
      <c r="C21" s="12"/>
      <c r="D21" s="12"/>
      <c r="E21" s="12"/>
      <c r="F21" s="12"/>
    </row>
    <row r="22" spans="1:6" x14ac:dyDescent="0.15">
      <c r="A22" s="12"/>
      <c r="B22" s="12"/>
      <c r="C22" s="12"/>
      <c r="D22" s="12"/>
      <c r="E22" s="12"/>
      <c r="F22" s="12"/>
    </row>
    <row r="23" spans="1:6" x14ac:dyDescent="0.15">
      <c r="A23" s="12"/>
      <c r="B23" s="12"/>
      <c r="C23" s="12"/>
      <c r="D23" s="12"/>
      <c r="E23" s="12"/>
      <c r="F23" s="12"/>
    </row>
    <row r="25" spans="1:6" x14ac:dyDescent="0.15">
      <c r="A25" s="13" t="s">
        <v>29</v>
      </c>
      <c r="B25" s="13"/>
      <c r="C25" s="13"/>
      <c r="D25" s="13"/>
      <c r="E25" s="13"/>
      <c r="F25" s="13"/>
    </row>
    <row r="27" spans="1:6" x14ac:dyDescent="0.15">
      <c r="B27" s="11" t="s">
        <v>30</v>
      </c>
      <c r="C27" s="11"/>
      <c r="E27" s="1">
        <v>145</v>
      </c>
    </row>
    <row r="28" spans="1:6" x14ac:dyDescent="0.15">
      <c r="B28" s="11" t="s">
        <v>31</v>
      </c>
      <c r="C28" s="11"/>
      <c r="E28" s="1">
        <v>2</v>
      </c>
    </row>
    <row r="29" spans="1:6" x14ac:dyDescent="0.15">
      <c r="B29" s="11" t="s">
        <v>32</v>
      </c>
      <c r="C29" s="11"/>
      <c r="F29" s="1">
        <v>147</v>
      </c>
    </row>
    <row r="30" spans="1:6" x14ac:dyDescent="0.15">
      <c r="B30" s="11"/>
      <c r="C30" s="11"/>
    </row>
    <row r="31" spans="1:6" ht="26" customHeight="1" x14ac:dyDescent="0.15">
      <c r="B31" s="11" t="s">
        <v>33</v>
      </c>
      <c r="C31" s="11"/>
      <c r="D31" s="1" t="s">
        <v>34</v>
      </c>
      <c r="E31" s="1">
        <v>7.25</v>
      </c>
    </row>
    <row r="32" spans="1:6" x14ac:dyDescent="0.15">
      <c r="B32" s="11" t="s">
        <v>36</v>
      </c>
      <c r="C32" s="11"/>
      <c r="E32" s="1">
        <v>9</v>
      </c>
    </row>
    <row r="33" spans="1:6" ht="13" customHeight="1" x14ac:dyDescent="0.15">
      <c r="B33" s="11" t="s">
        <v>35</v>
      </c>
      <c r="C33" s="11"/>
      <c r="D33" s="1" t="s">
        <v>37</v>
      </c>
      <c r="E33" s="1">
        <v>20</v>
      </c>
    </row>
    <row r="34" spans="1:6" x14ac:dyDescent="0.15">
      <c r="B34" s="11"/>
      <c r="C34" s="11"/>
      <c r="F34" s="4">
        <f>SUM(E31:E33)*-1</f>
        <v>-36.25</v>
      </c>
    </row>
    <row r="35" spans="1:6" x14ac:dyDescent="0.15">
      <c r="B35" s="11" t="s">
        <v>38</v>
      </c>
      <c r="C35" s="11"/>
      <c r="F35" s="1">
        <f>F29+F34</f>
        <v>110.75</v>
      </c>
    </row>
    <row r="36" spans="1:6" x14ac:dyDescent="0.15">
      <c r="B36" s="11" t="s">
        <v>39</v>
      </c>
      <c r="C36" s="11"/>
      <c r="E36" s="1">
        <v>10</v>
      </c>
    </row>
    <row r="37" spans="1:6" x14ac:dyDescent="0.15">
      <c r="B37" s="11" t="s">
        <v>40</v>
      </c>
      <c r="C37" s="11"/>
      <c r="E37" s="1">
        <v>5</v>
      </c>
    </row>
    <row r="38" spans="1:6" x14ac:dyDescent="0.15">
      <c r="B38" s="11" t="s">
        <v>41</v>
      </c>
      <c r="C38" s="11"/>
      <c r="E38" s="1">
        <v>1.5</v>
      </c>
    </row>
    <row r="39" spans="1:6" x14ac:dyDescent="0.15">
      <c r="B39" s="11"/>
      <c r="C39" s="11"/>
      <c r="F39" s="4">
        <f>SUM(E36:E38)*-1</f>
        <v>-16.5</v>
      </c>
    </row>
    <row r="40" spans="1:6" x14ac:dyDescent="0.15">
      <c r="B40" s="11" t="s">
        <v>42</v>
      </c>
      <c r="C40" s="11"/>
      <c r="F40" s="1">
        <f>F35+F39</f>
        <v>94.25</v>
      </c>
    </row>
    <row r="41" spans="1:6" ht="13" customHeight="1" x14ac:dyDescent="0.15">
      <c r="B41" s="14" t="s">
        <v>43</v>
      </c>
      <c r="C41" s="14"/>
      <c r="D41" s="14"/>
      <c r="E41" s="1">
        <f>400*0.2125</f>
        <v>85</v>
      </c>
    </row>
    <row r="42" spans="1:6" x14ac:dyDescent="0.15">
      <c r="B42" s="14"/>
      <c r="C42" s="14"/>
      <c r="D42" s="14"/>
      <c r="E42" s="1">
        <v>8.5</v>
      </c>
    </row>
    <row r="43" spans="1:6" x14ac:dyDescent="0.15">
      <c r="B43" s="11"/>
      <c r="C43" s="11"/>
      <c r="F43" s="4">
        <f>SUM(E40:E42)*-1</f>
        <v>-93.5</v>
      </c>
    </row>
    <row r="44" spans="1:6" x14ac:dyDescent="0.15">
      <c r="B44" s="11" t="s">
        <v>44</v>
      </c>
      <c r="C44" s="11"/>
      <c r="F44" s="1">
        <f>F40+F43</f>
        <v>0.75</v>
      </c>
    </row>
    <row r="46" spans="1:6" ht="14" x14ac:dyDescent="0.15">
      <c r="A46" s="3" t="s">
        <v>3</v>
      </c>
      <c r="B46" s="3" t="s">
        <v>0</v>
      </c>
      <c r="C46" s="3" t="s">
        <v>1</v>
      </c>
      <c r="D46" s="3" t="s">
        <v>2</v>
      </c>
      <c r="E46" s="3" t="s">
        <v>0</v>
      </c>
      <c r="F46" s="3" t="s">
        <v>1</v>
      </c>
    </row>
    <row r="47" spans="1:6" ht="14" x14ac:dyDescent="0.15">
      <c r="A47" s="2"/>
      <c r="B47" s="2" t="s">
        <v>45</v>
      </c>
      <c r="C47" s="2" t="s">
        <v>6</v>
      </c>
      <c r="D47" s="2"/>
      <c r="E47" s="2">
        <v>145</v>
      </c>
      <c r="F47" s="2" t="s">
        <v>6</v>
      </c>
    </row>
    <row r="48" spans="1:6" ht="14" x14ac:dyDescent="0.15">
      <c r="A48" s="2"/>
      <c r="B48" s="2" t="s">
        <v>46</v>
      </c>
      <c r="C48" s="2" t="s">
        <v>6</v>
      </c>
      <c r="D48" s="2"/>
      <c r="E48" s="2">
        <v>2</v>
      </c>
      <c r="F48" s="2"/>
    </row>
    <row r="49" spans="1:6" ht="28" x14ac:dyDescent="0.15">
      <c r="A49" s="2"/>
      <c r="B49" s="2" t="s">
        <v>6</v>
      </c>
      <c r="C49" s="2" t="s">
        <v>47</v>
      </c>
      <c r="D49" s="2" t="s">
        <v>54</v>
      </c>
      <c r="E49" s="2"/>
      <c r="F49" s="2">
        <f>7.25+1.5+8.5</f>
        <v>17.25</v>
      </c>
    </row>
    <row r="50" spans="1:6" ht="14" x14ac:dyDescent="0.15">
      <c r="A50" s="2"/>
      <c r="B50" s="2" t="s">
        <v>6</v>
      </c>
      <c r="C50" s="2" t="s">
        <v>48</v>
      </c>
      <c r="D50" s="2" t="s">
        <v>52</v>
      </c>
      <c r="E50" s="2" t="s">
        <v>6</v>
      </c>
      <c r="F50" s="2">
        <f>105*0.65</f>
        <v>68.25</v>
      </c>
    </row>
    <row r="51" spans="1:6" ht="14" x14ac:dyDescent="0.15">
      <c r="A51" s="2"/>
      <c r="B51" s="2" t="s">
        <v>6</v>
      </c>
      <c r="C51" s="2" t="s">
        <v>49</v>
      </c>
      <c r="D51" s="2" t="s">
        <v>53</v>
      </c>
      <c r="E51" s="2" t="s">
        <v>6</v>
      </c>
      <c r="F51" s="2">
        <f>(20+85)*0.35</f>
        <v>36.75</v>
      </c>
    </row>
    <row r="52" spans="1:6" ht="14" x14ac:dyDescent="0.15">
      <c r="A52" s="2"/>
      <c r="B52" s="2" t="s">
        <v>6</v>
      </c>
      <c r="C52" s="2" t="s">
        <v>39</v>
      </c>
      <c r="D52" s="2"/>
      <c r="E52" s="2" t="s">
        <v>6</v>
      </c>
      <c r="F52" s="2">
        <v>10</v>
      </c>
    </row>
    <row r="53" spans="1:6" ht="14" x14ac:dyDescent="0.15">
      <c r="A53" s="2"/>
      <c r="B53" s="2" t="s">
        <v>6</v>
      </c>
      <c r="C53" s="2" t="s">
        <v>50</v>
      </c>
      <c r="D53" s="2"/>
      <c r="E53" s="2" t="s">
        <v>6</v>
      </c>
      <c r="F53" s="2">
        <v>5</v>
      </c>
    </row>
    <row r="54" spans="1:6" ht="14" x14ac:dyDescent="0.15">
      <c r="A54" s="2"/>
      <c r="B54" s="2" t="s">
        <v>6</v>
      </c>
      <c r="C54" s="2" t="s">
        <v>36</v>
      </c>
      <c r="D54" s="2"/>
      <c r="E54" s="2" t="s">
        <v>6</v>
      </c>
      <c r="F54" s="2">
        <v>9</v>
      </c>
    </row>
    <row r="55" spans="1:6" ht="14" x14ac:dyDescent="0.15">
      <c r="A55" s="2"/>
      <c r="B55" s="2" t="s">
        <v>6</v>
      </c>
      <c r="C55" s="2" t="s">
        <v>51</v>
      </c>
      <c r="D55" s="2"/>
      <c r="E55" s="2" t="s">
        <v>6</v>
      </c>
      <c r="F55" s="2">
        <v>0.75</v>
      </c>
    </row>
    <row r="57" spans="1:6" x14ac:dyDescent="0.15">
      <c r="A57" s="13" t="s">
        <v>55</v>
      </c>
      <c r="B57" s="13"/>
      <c r="C57" s="13"/>
      <c r="D57" s="13"/>
      <c r="E57" s="13"/>
      <c r="F57" s="13"/>
    </row>
    <row r="58" spans="1:6" ht="14" x14ac:dyDescent="0.15">
      <c r="A58" s="3" t="s">
        <v>3</v>
      </c>
      <c r="B58" s="3" t="s">
        <v>0</v>
      </c>
      <c r="C58" s="3" t="s">
        <v>1</v>
      </c>
      <c r="D58" s="3" t="s">
        <v>2</v>
      </c>
      <c r="E58" s="3" t="s">
        <v>0</v>
      </c>
      <c r="F58" s="3" t="s">
        <v>1</v>
      </c>
    </row>
    <row r="59" spans="1:6" ht="14" x14ac:dyDescent="0.15">
      <c r="A59" s="2">
        <v>1</v>
      </c>
      <c r="B59" s="2" t="s">
        <v>5</v>
      </c>
      <c r="C59" s="2" t="s">
        <v>6</v>
      </c>
      <c r="D59" s="2" t="s">
        <v>9</v>
      </c>
      <c r="E59" s="2">
        <v>480</v>
      </c>
      <c r="F59" s="2" t="s">
        <v>6</v>
      </c>
    </row>
    <row r="60" spans="1:6" ht="14" x14ac:dyDescent="0.15">
      <c r="A60" s="2"/>
      <c r="B60" s="2" t="s">
        <v>6</v>
      </c>
      <c r="C60" s="2" t="s">
        <v>8</v>
      </c>
      <c r="D60" s="2"/>
      <c r="E60" s="2" t="s">
        <v>6</v>
      </c>
      <c r="F60" s="2">
        <v>400</v>
      </c>
    </row>
    <row r="61" spans="1:6" ht="14" x14ac:dyDescent="0.15">
      <c r="A61" s="2"/>
      <c r="B61" s="2" t="s">
        <v>6</v>
      </c>
      <c r="C61" s="2" t="s">
        <v>7</v>
      </c>
      <c r="D61" s="2" t="s">
        <v>59</v>
      </c>
      <c r="E61" s="2" t="s">
        <v>6</v>
      </c>
      <c r="F61" s="2">
        <v>80</v>
      </c>
    </row>
    <row r="62" spans="1:6" ht="14" x14ac:dyDescent="0.15">
      <c r="A62" s="2">
        <v>2</v>
      </c>
      <c r="B62" s="2" t="s">
        <v>6</v>
      </c>
      <c r="C62" s="2" t="s">
        <v>10</v>
      </c>
      <c r="D62" s="2"/>
      <c r="E62" s="2" t="s">
        <v>6</v>
      </c>
      <c r="F62" s="2">
        <v>480</v>
      </c>
    </row>
    <row r="63" spans="1:6" ht="14" x14ac:dyDescent="0.15">
      <c r="A63" s="2"/>
      <c r="B63" s="2" t="s">
        <v>15</v>
      </c>
      <c r="C63" s="2" t="s">
        <v>6</v>
      </c>
      <c r="D63" s="2" t="s">
        <v>60</v>
      </c>
      <c r="E63" s="2">
        <f>400*0.8+80</f>
        <v>400</v>
      </c>
      <c r="F63" s="2" t="s">
        <v>6</v>
      </c>
    </row>
    <row r="64" spans="1:6" ht="14" x14ac:dyDescent="0.15">
      <c r="A64" s="2"/>
      <c r="B64" s="2" t="s">
        <v>58</v>
      </c>
      <c r="C64" s="2" t="s">
        <v>6</v>
      </c>
      <c r="D64" s="2" t="s">
        <v>61</v>
      </c>
      <c r="E64" s="2">
        <v>80</v>
      </c>
      <c r="F64" s="2" t="s">
        <v>6</v>
      </c>
    </row>
    <row r="65" spans="1:6" ht="14" x14ac:dyDescent="0.15">
      <c r="A65" s="2">
        <v>3</v>
      </c>
      <c r="B65" s="2" t="s">
        <v>23</v>
      </c>
      <c r="C65" s="2" t="s">
        <v>15</v>
      </c>
      <c r="D65" s="2" t="s">
        <v>62</v>
      </c>
      <c r="E65" s="2">
        <v>9</v>
      </c>
      <c r="F65" s="2">
        <v>9</v>
      </c>
    </row>
    <row r="66" spans="1:6" ht="14" x14ac:dyDescent="0.15">
      <c r="A66" s="2"/>
      <c r="B66" s="2" t="s">
        <v>23</v>
      </c>
      <c r="C66" s="2" t="s">
        <v>63</v>
      </c>
      <c r="D66" s="2" t="s">
        <v>25</v>
      </c>
      <c r="E66" s="2">
        <v>2.6831499999999999</v>
      </c>
      <c r="F66" s="2">
        <v>2.6831499999999999</v>
      </c>
    </row>
    <row r="67" spans="1:6" ht="14" x14ac:dyDescent="0.15">
      <c r="A67" s="2">
        <v>4</v>
      </c>
      <c r="B67" s="2" t="s">
        <v>7</v>
      </c>
      <c r="C67" s="2" t="s">
        <v>6</v>
      </c>
      <c r="D67" s="2" t="s">
        <v>26</v>
      </c>
      <c r="E67" s="2">
        <v>80</v>
      </c>
      <c r="F67" s="2" t="s">
        <v>6</v>
      </c>
    </row>
    <row r="68" spans="1:6" ht="14" x14ac:dyDescent="0.15">
      <c r="A68" s="2"/>
      <c r="B68" s="2" t="s">
        <v>6</v>
      </c>
      <c r="C68" s="2" t="s">
        <v>23</v>
      </c>
      <c r="D68" s="2"/>
      <c r="E68" s="2" t="s">
        <v>6</v>
      </c>
      <c r="F68" s="2">
        <f>E65+E66</f>
        <v>11.683149999999999</v>
      </c>
    </row>
    <row r="69" spans="1:6" ht="28" x14ac:dyDescent="0.15">
      <c r="A69" s="2"/>
      <c r="B69" s="2" t="s">
        <v>6</v>
      </c>
      <c r="C69" s="2" t="s">
        <v>27</v>
      </c>
      <c r="D69" s="2"/>
      <c r="E69" s="2" t="s">
        <v>6</v>
      </c>
      <c r="F69" s="2">
        <f>80-F68</f>
        <v>68.316850000000002</v>
      </c>
    </row>
    <row r="70" spans="1:6" x14ac:dyDescent="0.15">
      <c r="A70" s="12" t="s">
        <v>64</v>
      </c>
      <c r="B70" s="12"/>
      <c r="C70" s="12"/>
      <c r="D70" s="12"/>
      <c r="E70" s="12"/>
      <c r="F70" s="12"/>
    </row>
    <row r="71" spans="1:6" x14ac:dyDescent="0.15">
      <c r="A71" s="12"/>
      <c r="B71" s="12"/>
      <c r="C71" s="12"/>
      <c r="D71" s="12"/>
      <c r="E71" s="12"/>
      <c r="F71" s="12"/>
    </row>
    <row r="72" spans="1:6" x14ac:dyDescent="0.15">
      <c r="A72" s="12"/>
      <c r="B72" s="12"/>
      <c r="C72" s="12"/>
      <c r="D72" s="12"/>
      <c r="E72" s="12"/>
      <c r="F72" s="12"/>
    </row>
    <row r="73" spans="1:6" x14ac:dyDescent="0.15">
      <c r="A73" s="13" t="s">
        <v>65</v>
      </c>
      <c r="B73" s="13"/>
      <c r="C73" s="13"/>
      <c r="D73" s="13"/>
      <c r="E73" s="13"/>
      <c r="F73" s="13"/>
    </row>
    <row r="74" spans="1:6" ht="15" thickBot="1" x14ac:dyDescent="0.2">
      <c r="A74" s="10" t="s">
        <v>3</v>
      </c>
      <c r="B74" s="10" t="s">
        <v>0</v>
      </c>
      <c r="C74" s="10" t="s">
        <v>1</v>
      </c>
      <c r="D74" s="10" t="s">
        <v>2</v>
      </c>
      <c r="E74" s="10" t="s">
        <v>0</v>
      </c>
      <c r="F74" s="10" t="s">
        <v>1</v>
      </c>
    </row>
    <row r="75" spans="1:6" ht="15" thickTop="1" x14ac:dyDescent="0.15">
      <c r="A75" s="18">
        <v>43124</v>
      </c>
      <c r="B75" s="5" t="s">
        <v>66</v>
      </c>
      <c r="C75" s="5" t="s">
        <v>6</v>
      </c>
      <c r="D75" s="5" t="s">
        <v>67</v>
      </c>
      <c r="E75" s="5">
        <v>2050000</v>
      </c>
      <c r="F75" s="6" t="s">
        <v>6</v>
      </c>
    </row>
    <row r="76" spans="1:6" ht="40" customHeight="1" x14ac:dyDescent="0.15">
      <c r="A76" s="19"/>
      <c r="B76" s="2" t="s">
        <v>6</v>
      </c>
      <c r="C76" s="2" t="s">
        <v>68</v>
      </c>
      <c r="D76" s="2" t="s">
        <v>69</v>
      </c>
      <c r="E76" s="2" t="s">
        <v>6</v>
      </c>
      <c r="F76" s="7">
        <f>8000/30*6</f>
        <v>1600</v>
      </c>
    </row>
    <row r="77" spans="1:6" ht="40" customHeight="1" x14ac:dyDescent="0.15">
      <c r="A77" s="19"/>
      <c r="B77" s="2" t="s">
        <v>68</v>
      </c>
      <c r="C77" s="2" t="s">
        <v>6</v>
      </c>
      <c r="D77" s="2" t="s">
        <v>70</v>
      </c>
      <c r="E77" s="2">
        <v>2000</v>
      </c>
      <c r="F77" s="7" t="s">
        <v>6</v>
      </c>
    </row>
    <row r="78" spans="1:6" ht="27" customHeight="1" x14ac:dyDescent="0.15">
      <c r="A78" s="19"/>
      <c r="B78" s="2" t="s">
        <v>71</v>
      </c>
      <c r="C78" s="2"/>
      <c r="D78" s="2" t="s">
        <v>72</v>
      </c>
      <c r="E78" s="2">
        <f>13000*107.7/100</f>
        <v>14001</v>
      </c>
      <c r="F78" s="7" t="s">
        <v>6</v>
      </c>
    </row>
    <row r="79" spans="1:6" ht="17" customHeight="1" thickBot="1" x14ac:dyDescent="0.2">
      <c r="A79" s="19"/>
      <c r="B79" s="8" t="s">
        <v>6</v>
      </c>
      <c r="C79" s="8" t="s">
        <v>81</v>
      </c>
      <c r="D79" s="8" t="s">
        <v>82</v>
      </c>
      <c r="E79" s="8"/>
      <c r="F79" s="9">
        <f>E75+E77+E78-F76</f>
        <v>2064401</v>
      </c>
    </row>
    <row r="80" spans="1:6" ht="17" customHeight="1" thickTop="1" x14ac:dyDescent="0.15">
      <c r="A80" s="19"/>
      <c r="B80" s="5" t="s">
        <v>73</v>
      </c>
      <c r="C80" s="5" t="s">
        <v>74</v>
      </c>
      <c r="D80" s="5" t="s">
        <v>75</v>
      </c>
      <c r="E80" s="5">
        <v>666.65</v>
      </c>
      <c r="F80" s="6">
        <v>666.65</v>
      </c>
    </row>
    <row r="81" spans="1:6" ht="27" customHeight="1" x14ac:dyDescent="0.15">
      <c r="A81" s="19"/>
      <c r="B81" s="2" t="s">
        <v>6</v>
      </c>
      <c r="C81" s="2" t="s">
        <v>74</v>
      </c>
      <c r="D81" s="2" t="s">
        <v>76</v>
      </c>
      <c r="E81" s="2" t="s">
        <v>6</v>
      </c>
      <c r="F81" s="7">
        <v>29333.35</v>
      </c>
    </row>
    <row r="82" spans="1:6" ht="27" customHeight="1" x14ac:dyDescent="0.15">
      <c r="A82" s="19"/>
      <c r="B82" s="2" t="s">
        <v>6</v>
      </c>
      <c r="C82" s="2" t="s">
        <v>77</v>
      </c>
      <c r="D82" s="2" t="s">
        <v>78</v>
      </c>
      <c r="E82" s="2"/>
      <c r="F82" s="7">
        <v>3164.35</v>
      </c>
    </row>
    <row r="83" spans="1:6" ht="16" customHeight="1" x14ac:dyDescent="0.15">
      <c r="A83" s="19"/>
      <c r="B83" s="2"/>
      <c r="C83" s="2" t="s">
        <v>79</v>
      </c>
      <c r="D83" s="2" t="s">
        <v>80</v>
      </c>
      <c r="E83" s="2"/>
      <c r="F83" s="7">
        <v>2502.35</v>
      </c>
    </row>
    <row r="84" spans="1:6" ht="17" customHeight="1" thickBot="1" x14ac:dyDescent="0.2">
      <c r="A84" s="19"/>
      <c r="B84" s="8" t="s">
        <v>81</v>
      </c>
      <c r="C84" s="8"/>
      <c r="D84" s="8" t="s">
        <v>83</v>
      </c>
      <c r="E84" s="8">
        <v>35000</v>
      </c>
      <c r="F84" s="9"/>
    </row>
    <row r="85" spans="1:6" ht="17" customHeight="1" thickTop="1" x14ac:dyDescent="0.15">
      <c r="A85" s="19"/>
      <c r="B85" s="5" t="s">
        <v>6</v>
      </c>
      <c r="C85" s="5" t="s">
        <v>84</v>
      </c>
      <c r="D85" s="5"/>
      <c r="E85" s="5" t="s">
        <v>6</v>
      </c>
      <c r="F85" s="6">
        <v>1800000</v>
      </c>
    </row>
    <row r="86" spans="1:6" ht="16" customHeight="1" x14ac:dyDescent="0.15">
      <c r="A86" s="19"/>
      <c r="B86" s="2" t="s">
        <v>6</v>
      </c>
      <c r="C86" s="2" t="s">
        <v>15</v>
      </c>
      <c r="D86" s="2"/>
      <c r="E86" s="2"/>
      <c r="F86" s="7">
        <f>E87-F85</f>
        <v>229401</v>
      </c>
    </row>
    <row r="87" spans="1:6" ht="17" customHeight="1" thickBot="1" x14ac:dyDescent="0.2">
      <c r="A87" s="20"/>
      <c r="B87" s="8" t="s">
        <v>81</v>
      </c>
      <c r="C87" s="8" t="s">
        <v>6</v>
      </c>
      <c r="D87" s="8"/>
      <c r="E87" s="8">
        <f>F79-E84</f>
        <v>2029401</v>
      </c>
      <c r="F87" s="9"/>
    </row>
    <row r="88" spans="1:6" ht="15" thickTop="1" thickBot="1" x14ac:dyDescent="0.2"/>
    <row r="89" spans="1:6" ht="15" thickTop="1" x14ac:dyDescent="0.15">
      <c r="A89" s="15">
        <v>30.09</v>
      </c>
      <c r="B89" s="5" t="s">
        <v>85</v>
      </c>
      <c r="C89" s="5" t="s">
        <v>6</v>
      </c>
      <c r="D89" s="5" t="s">
        <v>88</v>
      </c>
      <c r="E89" s="5">
        <f>(1800000-9000)*0.5/100</f>
        <v>8955</v>
      </c>
      <c r="F89" s="6"/>
    </row>
    <row r="90" spans="1:6" ht="14" x14ac:dyDescent="0.15">
      <c r="A90" s="16"/>
      <c r="B90" s="2" t="s">
        <v>84</v>
      </c>
      <c r="C90" s="2" t="s">
        <v>6</v>
      </c>
      <c r="D90" s="2" t="s">
        <v>87</v>
      </c>
      <c r="E90" s="2">
        <f>1800000*0.005</f>
        <v>9000</v>
      </c>
      <c r="F90" s="7"/>
    </row>
    <row r="91" spans="1:6" ht="15" thickBot="1" x14ac:dyDescent="0.2">
      <c r="A91" s="17"/>
      <c r="B91" s="8" t="s">
        <v>6</v>
      </c>
      <c r="C91" s="8" t="s">
        <v>15</v>
      </c>
      <c r="D91" s="8" t="s">
        <v>86</v>
      </c>
      <c r="E91" s="8"/>
      <c r="F91" s="9">
        <f>E89+E90</f>
        <v>17955</v>
      </c>
    </row>
    <row r="92" spans="1:6" ht="14" thickTop="1" x14ac:dyDescent="0.15"/>
  </sheetData>
  <mergeCells count="25">
    <mergeCell ref="A70:F72"/>
    <mergeCell ref="A73:F73"/>
    <mergeCell ref="A89:A91"/>
    <mergeCell ref="A75:A87"/>
    <mergeCell ref="B43:C43"/>
    <mergeCell ref="B44:C44"/>
    <mergeCell ref="B41:D42"/>
    <mergeCell ref="A57:F57"/>
    <mergeCell ref="B35:C35"/>
    <mergeCell ref="B36:C36"/>
    <mergeCell ref="B37:C37"/>
    <mergeCell ref="B38:C38"/>
    <mergeCell ref="B39:C39"/>
    <mergeCell ref="B40:C40"/>
    <mergeCell ref="B34:C34"/>
    <mergeCell ref="A21:F23"/>
    <mergeCell ref="A1:F1"/>
    <mergeCell ref="A25:F25"/>
    <mergeCell ref="B27:C27"/>
    <mergeCell ref="B28:C28"/>
    <mergeCell ref="B29:C29"/>
    <mergeCell ref="B30:C30"/>
    <mergeCell ref="B31:C31"/>
    <mergeCell ref="B32:C32"/>
    <mergeCell ref="B33:C33"/>
  </mergeCells>
  <pageMargins left="0" right="0" top="0" bottom="0" header="0" footer="0"/>
  <pageSetup paperSize="9" orientation="portrait" horizontalDpi="0" verticalDpi="0"/>
  <rowBreaks count="1" manualBreakCount="1"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Yannick Bravo</dc:creator>
  <cp:lastModifiedBy>Yannick Bravo</cp:lastModifiedBy>
  <cp:lastPrinted>2021-01-21T05:05:00Z</cp:lastPrinted>
  <dcterms:created xsi:type="dcterms:W3CDTF">2018-01-30T20:57:13Z</dcterms:created>
  <dcterms:modified xsi:type="dcterms:W3CDTF">2021-02-08T17:50:32Z</dcterms:modified>
</cp:coreProperties>
</file>