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2"/>
  <workbookPr/>
  <mc:AlternateContent xmlns:mc="http://schemas.openxmlformats.org/markup-compatibility/2006">
    <mc:Choice Requires="x15">
      <x15ac:absPath xmlns:x15ac="http://schemas.microsoft.com/office/spreadsheetml/2010/11/ac" url="E:\_compta\exercices\"/>
    </mc:Choice>
  </mc:AlternateContent>
  <xr:revisionPtr revIDLastSave="0" documentId="11_E1247D2C5858712C4D90D77D6594818A13B8579E" xr6:coauthVersionLast="46" xr6:coauthVersionMax="46" xr10:uidLastSave="{00000000-0000-0000-0000-000000000000}"/>
  <bookViews>
    <workbookView xWindow="0" yWindow="0" windowWidth="24000" windowHeight="10920" xr2:uid="{00000000-000D-0000-FFFF-FFFF00000000}"/>
  </bookViews>
  <sheets>
    <sheet name="Feuil1" sheetId="1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" l="1"/>
  <c r="E38" i="1"/>
  <c r="F35" i="1"/>
  <c r="E35" i="1"/>
  <c r="F36" i="1"/>
  <c r="E36" i="1"/>
  <c r="E28" i="1"/>
  <c r="E26" i="1"/>
  <c r="E24" i="1"/>
  <c r="E21" i="1"/>
  <c r="E8" i="1"/>
  <c r="E9" i="1" s="1"/>
  <c r="F7" i="1"/>
  <c r="F11" i="1" s="1"/>
  <c r="E7" i="1"/>
  <c r="E11" i="1" s="1"/>
  <c r="F4" i="1"/>
</calcChain>
</file>

<file path=xl/sharedStrings.xml><?xml version="1.0" encoding="utf-8"?>
<sst xmlns="http://schemas.openxmlformats.org/spreadsheetml/2006/main" count="67" uniqueCount="41">
  <si>
    <t>n°</t>
  </si>
  <si>
    <t>débit</t>
  </si>
  <si>
    <t>crédit</t>
  </si>
  <si>
    <t>libellé</t>
  </si>
  <si>
    <t>Achat marchandise</t>
  </si>
  <si>
    <t>-</t>
  </si>
  <si>
    <t>TVA r/ s.march</t>
  </si>
  <si>
    <t>Créanciers</t>
  </si>
  <si>
    <t>Banque</t>
  </si>
  <si>
    <t>Produits d'immeubles</t>
  </si>
  <si>
    <t>Débiteurs</t>
  </si>
  <si>
    <t>Charges d'immeuble</t>
  </si>
  <si>
    <t>800 x 1.077</t>
  </si>
  <si>
    <t>Charges d'énergie</t>
  </si>
  <si>
    <t>324 = 107.7%</t>
  </si>
  <si>
    <t>TVA r/ s. inv. Et ace</t>
  </si>
  <si>
    <t>Poste</t>
  </si>
  <si>
    <t>Liquidités</t>
  </si>
  <si>
    <t>1000 x 107.7%</t>
  </si>
  <si>
    <t>Ventes Marchandises</t>
  </si>
  <si>
    <t>TVA due</t>
  </si>
  <si>
    <t>Loyer</t>
  </si>
  <si>
    <t>Charges d'immeubles</t>
  </si>
  <si>
    <t>3'000'000 x 1%</t>
  </si>
  <si>
    <t>Dette hypothécaire</t>
  </si>
  <si>
    <t>Intérêts charges</t>
  </si>
  <si>
    <t>2'000'000 x 0.5%</t>
  </si>
  <si>
    <t>3/4 de 10'000.-, ttc</t>
  </si>
  <si>
    <t>1/4 de 10'000.-, ht</t>
  </si>
  <si>
    <t>TVA r. s/ inv.et ace</t>
  </si>
  <si>
    <t>Produits d'immeuble</t>
  </si>
  <si>
    <t>PAR</t>
  </si>
  <si>
    <t>CAP</t>
  </si>
  <si>
    <t>Amortissements</t>
  </si>
  <si>
    <t>Cumul d'amort. s/ immeuble</t>
  </si>
  <si>
    <t>2'500'000 x 3%</t>
  </si>
  <si>
    <t>Téléphone</t>
  </si>
  <si>
    <t>178 = 107.7%</t>
  </si>
  <si>
    <t>Rien à comptabiliser</t>
  </si>
  <si>
    <t>Immeuble</t>
  </si>
  <si>
    <t>4'000'000 x 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</si>
</sst>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0"/>
      <color theme="1"/>
      <name val="Helvetic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topLeftCell="A25" zoomScale="190" zoomScaleNormal="190" workbookViewId="0">
      <selection activeCell="C39" sqref="C39"/>
    </sheetView>
  </sheetViews>
  <sheetFormatPr defaultColWidth="11.42578125" defaultRowHeight="12.75"/>
  <cols>
    <col min="1" max="1" width="2.85546875" style="1" bestFit="1" customWidth="1"/>
    <col min="2" max="3" width="17.5703125" style="1" customWidth="1"/>
    <col min="4" max="4" width="25.42578125" style="1" customWidth="1"/>
    <col min="5" max="16384" width="11.42578125" style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1</v>
      </c>
      <c r="F1" s="1" t="s">
        <v>2</v>
      </c>
    </row>
    <row r="2" spans="1:6">
      <c r="A2" s="1">
        <v>1</v>
      </c>
      <c r="B2" s="2" t="s">
        <v>4</v>
      </c>
      <c r="C2" s="2" t="s">
        <v>5</v>
      </c>
      <c r="E2" s="3">
        <v>6000</v>
      </c>
      <c r="F2" s="3"/>
    </row>
    <row r="3" spans="1:6">
      <c r="B3" s="2" t="s">
        <v>6</v>
      </c>
      <c r="C3" s="2" t="s">
        <v>5</v>
      </c>
      <c r="E3" s="3">
        <v>462</v>
      </c>
      <c r="F3" s="3"/>
    </row>
    <row r="4" spans="1:6">
      <c r="B4" s="2" t="s">
        <v>5</v>
      </c>
      <c r="C4" s="2" t="s">
        <v>7</v>
      </c>
      <c r="E4" s="3"/>
      <c r="F4" s="3">
        <f>E2+E3</f>
        <v>6462</v>
      </c>
    </row>
    <row r="5" spans="1:6" ht="25.5">
      <c r="A5" s="1">
        <v>2</v>
      </c>
      <c r="B5" s="2" t="s">
        <v>8</v>
      </c>
      <c r="C5" s="2" t="s">
        <v>9</v>
      </c>
      <c r="E5" s="3">
        <v>22000</v>
      </c>
      <c r="F5" s="3">
        <v>22000</v>
      </c>
    </row>
    <row r="6" spans="1:6">
      <c r="A6" s="1">
        <v>3</v>
      </c>
      <c r="B6" s="2" t="s">
        <v>8</v>
      </c>
      <c r="C6" s="2" t="s">
        <v>10</v>
      </c>
      <c r="E6" s="3">
        <v>5000</v>
      </c>
      <c r="F6" s="3">
        <v>5000</v>
      </c>
    </row>
    <row r="7" spans="1:6" ht="25.5">
      <c r="A7" s="1">
        <v>4</v>
      </c>
      <c r="B7" s="2" t="s">
        <v>11</v>
      </c>
      <c r="C7" s="2" t="s">
        <v>7</v>
      </c>
      <c r="D7" s="1" t="s">
        <v>12</v>
      </c>
      <c r="E7" s="3">
        <f>800*1.077</f>
        <v>861.59999999999991</v>
      </c>
      <c r="F7" s="3">
        <f>800*1.077</f>
        <v>861.59999999999991</v>
      </c>
    </row>
    <row r="8" spans="1:6">
      <c r="A8" s="1">
        <v>5</v>
      </c>
      <c r="B8" s="2" t="s">
        <v>13</v>
      </c>
      <c r="C8" s="2"/>
      <c r="D8" s="1" t="s">
        <v>14</v>
      </c>
      <c r="E8" s="3">
        <f>MROUND(F10/1.077,0.05)</f>
        <v>300.85000000000002</v>
      </c>
      <c r="F8" s="3"/>
    </row>
    <row r="9" spans="1:6" ht="25.5">
      <c r="B9" s="2" t="s">
        <v>15</v>
      </c>
      <c r="C9" s="2"/>
      <c r="E9" s="3">
        <f>F10-E8</f>
        <v>23.149999999999977</v>
      </c>
      <c r="F9" s="3"/>
    </row>
    <row r="10" spans="1:6">
      <c r="B10" s="2"/>
      <c r="C10" s="2" t="s">
        <v>7</v>
      </c>
      <c r="E10" s="3"/>
      <c r="F10" s="3">
        <v>324</v>
      </c>
    </row>
    <row r="11" spans="1:6">
      <c r="A11" s="1">
        <v>6</v>
      </c>
      <c r="B11" s="2" t="s">
        <v>7</v>
      </c>
      <c r="C11" s="2" t="s">
        <v>16</v>
      </c>
      <c r="E11" s="3">
        <f>E7</f>
        <v>861.59999999999991</v>
      </c>
      <c r="F11" s="3">
        <f>F7</f>
        <v>861.59999999999991</v>
      </c>
    </row>
    <row r="12" spans="1:6">
      <c r="A12" s="1">
        <v>7</v>
      </c>
      <c r="B12" s="2" t="s">
        <v>7</v>
      </c>
      <c r="C12" s="2" t="s">
        <v>17</v>
      </c>
      <c r="D12" s="1" t="s">
        <v>18</v>
      </c>
      <c r="E12" s="3">
        <v>1077</v>
      </c>
      <c r="F12" s="3">
        <v>1077</v>
      </c>
    </row>
    <row r="13" spans="1:6" ht="25.5">
      <c r="A13" s="1">
        <v>8</v>
      </c>
      <c r="B13" s="2"/>
      <c r="C13" s="2" t="s">
        <v>19</v>
      </c>
      <c r="E13" s="3"/>
      <c r="F13" s="3">
        <v>800</v>
      </c>
    </row>
    <row r="14" spans="1:6">
      <c r="B14" s="2"/>
      <c r="C14" s="2" t="s">
        <v>20</v>
      </c>
      <c r="E14" s="3"/>
      <c r="F14" s="3">
        <v>61.6</v>
      </c>
    </row>
    <row r="15" spans="1:6">
      <c r="B15" s="2" t="s">
        <v>10</v>
      </c>
      <c r="C15" s="2"/>
      <c r="E15" s="3">
        <v>861.6</v>
      </c>
      <c r="F15" s="3"/>
    </row>
    <row r="16" spans="1:6">
      <c r="A16" s="1">
        <v>9</v>
      </c>
      <c r="B16" s="1" t="s">
        <v>21</v>
      </c>
      <c r="C16" s="1" t="s">
        <v>9</v>
      </c>
      <c r="E16" s="3">
        <v>2000</v>
      </c>
      <c r="F16" s="3">
        <v>2000</v>
      </c>
    </row>
    <row r="17" spans="1:6">
      <c r="A17" s="1">
        <v>10</v>
      </c>
      <c r="C17" s="1" t="s">
        <v>8</v>
      </c>
      <c r="E17" s="3"/>
      <c r="F17" s="3">
        <v>50000</v>
      </c>
    </row>
    <row r="18" spans="1:6">
      <c r="B18" s="1" t="s">
        <v>22</v>
      </c>
      <c r="D18" s="1" t="s">
        <v>23</v>
      </c>
      <c r="E18" s="3">
        <v>30000</v>
      </c>
      <c r="F18" s="3"/>
    </row>
    <row r="19" spans="1:6">
      <c r="B19" s="1" t="s">
        <v>24</v>
      </c>
      <c r="E19" s="3">
        <v>20000</v>
      </c>
      <c r="F19" s="3"/>
    </row>
    <row r="20" spans="1:6">
      <c r="A20" s="1">
        <v>11</v>
      </c>
      <c r="C20" s="1" t="s">
        <v>16</v>
      </c>
      <c r="E20" s="3"/>
      <c r="F20" s="3">
        <v>30000</v>
      </c>
    </row>
    <row r="21" spans="1:6">
      <c r="B21" s="1" t="s">
        <v>25</v>
      </c>
      <c r="D21" s="1" t="s">
        <v>26</v>
      </c>
      <c r="E21" s="3">
        <f>2000000*0.5/100</f>
        <v>10000</v>
      </c>
      <c r="F21" s="3"/>
    </row>
    <row r="22" spans="1:6">
      <c r="B22" s="1" t="s">
        <v>24</v>
      </c>
      <c r="E22" s="3">
        <v>20000</v>
      </c>
      <c r="F22" s="3"/>
    </row>
    <row r="23" spans="1:6">
      <c r="A23" s="1">
        <v>12</v>
      </c>
      <c r="B23" s="1" t="s">
        <v>11</v>
      </c>
      <c r="C23" s="1" t="s">
        <v>7</v>
      </c>
      <c r="E23" s="3">
        <v>2400</v>
      </c>
      <c r="F23" s="3">
        <v>2400</v>
      </c>
    </row>
    <row r="24" spans="1:6">
      <c r="A24" s="1">
        <v>13</v>
      </c>
      <c r="B24" s="1" t="s">
        <v>11</v>
      </c>
      <c r="D24" s="1" t="s">
        <v>27</v>
      </c>
      <c r="E24" s="3">
        <f>7500*1.077</f>
        <v>8077.5</v>
      </c>
      <c r="F24" s="3"/>
    </row>
    <row r="25" spans="1:6">
      <c r="B25" s="1" t="s">
        <v>13</v>
      </c>
      <c r="D25" s="1" t="s">
        <v>28</v>
      </c>
      <c r="E25" s="3">
        <v>2500</v>
      </c>
      <c r="F25" s="3"/>
    </row>
    <row r="26" spans="1:6">
      <c r="B26" s="1" t="s">
        <v>29</v>
      </c>
      <c r="E26" s="3">
        <f>2500*7.7/100</f>
        <v>192.5</v>
      </c>
      <c r="F26" s="3"/>
    </row>
    <row r="27" spans="1:6">
      <c r="C27" s="1" t="s">
        <v>7</v>
      </c>
      <c r="E27" s="3"/>
      <c r="F27" s="3">
        <v>10770</v>
      </c>
    </row>
    <row r="28" spans="1:6">
      <c r="A28" s="1">
        <v>14</v>
      </c>
      <c r="B28" s="1" t="s">
        <v>30</v>
      </c>
      <c r="E28" s="3">
        <f>900*3</f>
        <v>2700</v>
      </c>
      <c r="F28" s="3"/>
    </row>
    <row r="29" spans="1:6">
      <c r="B29" s="1" t="s">
        <v>11</v>
      </c>
      <c r="E29" s="3">
        <v>2000</v>
      </c>
      <c r="F29" s="3"/>
    </row>
    <row r="30" spans="1:6">
      <c r="C30" s="1" t="s">
        <v>8</v>
      </c>
      <c r="E30" s="3"/>
      <c r="F30" s="3">
        <v>4700</v>
      </c>
    </row>
    <row r="31" spans="1:6">
      <c r="A31" s="1">
        <v>15</v>
      </c>
      <c r="B31" s="1" t="s">
        <v>31</v>
      </c>
      <c r="C31" s="1" t="s">
        <v>9</v>
      </c>
      <c r="E31" s="3">
        <v>1200</v>
      </c>
      <c r="F31" s="3">
        <v>1200</v>
      </c>
    </row>
    <row r="32" spans="1:6">
      <c r="A32" s="1">
        <v>16</v>
      </c>
      <c r="B32" s="1" t="s">
        <v>11</v>
      </c>
      <c r="E32" s="3">
        <v>20000</v>
      </c>
      <c r="F32" s="3"/>
    </row>
    <row r="33" spans="1:6">
      <c r="B33" s="1" t="s">
        <v>25</v>
      </c>
      <c r="E33" s="3">
        <v>10000</v>
      </c>
      <c r="F33" s="3"/>
    </row>
    <row r="34" spans="1:6">
      <c r="C34" s="1" t="s">
        <v>32</v>
      </c>
      <c r="E34" s="3"/>
      <c r="F34" s="3">
        <v>30000</v>
      </c>
    </row>
    <row r="35" spans="1:6">
      <c r="A35" s="1">
        <v>17</v>
      </c>
      <c r="B35" s="1" t="s">
        <v>33</v>
      </c>
      <c r="C35" s="1" t="s">
        <v>34</v>
      </c>
      <c r="D35" s="1" t="s">
        <v>35</v>
      </c>
      <c r="E35" s="3">
        <f>2500000*0.03</f>
        <v>75000</v>
      </c>
      <c r="F35" s="3">
        <f>2500000*0.03</f>
        <v>75000</v>
      </c>
    </row>
    <row r="36" spans="1:6">
      <c r="A36" s="1">
        <v>18</v>
      </c>
      <c r="B36" s="1" t="s">
        <v>36</v>
      </c>
      <c r="C36" s="1" t="s">
        <v>32</v>
      </c>
      <c r="D36" s="1" t="s">
        <v>37</v>
      </c>
      <c r="E36" s="3">
        <f>MROUND(178/1.077,0.05)</f>
        <v>165.25</v>
      </c>
      <c r="F36" s="3">
        <f>MROUND(178/1.077,0.05)</f>
        <v>165.25</v>
      </c>
    </row>
    <row r="37" spans="1:6">
      <c r="A37" s="1">
        <v>19</v>
      </c>
      <c r="B37" s="1" t="s">
        <v>38</v>
      </c>
      <c r="E37" s="3"/>
      <c r="F37" s="3"/>
    </row>
    <row r="38" spans="1:6">
      <c r="A38" s="1">
        <v>20</v>
      </c>
      <c r="B38" s="1" t="s">
        <v>11</v>
      </c>
      <c r="C38" s="1" t="s">
        <v>39</v>
      </c>
      <c r="D38" s="1" t="s">
        <v>40</v>
      </c>
      <c r="E38" s="3">
        <f>4000000*0.02</f>
        <v>80000</v>
      </c>
      <c r="F38" s="3">
        <f>4000000*0.02</f>
        <v>80000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&amp;RIMIMc</oddHeader>
    <oddFooter>&amp;L(C) Yannick Bravo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Administrateur</dc:creator>
  <cp:keywords/>
  <dc:description/>
  <cp:lastModifiedBy>Charlotte Fougeront</cp:lastModifiedBy>
  <cp:revision/>
  <dcterms:created xsi:type="dcterms:W3CDTF">2018-02-01T08:22:29Z</dcterms:created>
  <dcterms:modified xsi:type="dcterms:W3CDTF">2021-03-07T21:07:26Z</dcterms:modified>
  <cp:category/>
  <cp:contentStatus/>
</cp:coreProperties>
</file>