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_compta\exercices\"/>
    </mc:Choice>
  </mc:AlternateContent>
  <xr:revisionPtr revIDLastSave="0" documentId="11_309597C7E772F7FD4C1009804330B9E30607CF41" xr6:coauthVersionLast="46" xr6:coauthVersionMax="46" xr10:uidLastSave="{00000000-0000-0000-0000-000000000000}"/>
  <bookViews>
    <workbookView xWindow="480" yWindow="480" windowWidth="25125" windowHeight="14415" tabRatio="500" xr2:uid="{00000000-000D-0000-FFFF-FFFF00000000}"/>
  </bookViews>
  <sheets>
    <sheet name="Feuil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E28" i="1"/>
  <c r="E27" i="1"/>
  <c r="E29" i="1"/>
  <c r="F24" i="1"/>
  <c r="F23" i="1"/>
  <c r="E17" i="1"/>
  <c r="F16" i="1"/>
  <c r="F13" i="1"/>
  <c r="E9" i="1"/>
  <c r="F6" i="1"/>
  <c r="E4" i="1"/>
  <c r="E5" i="1" s="1"/>
</calcChain>
</file>

<file path=xl/sharedStrings.xml><?xml version="1.0" encoding="utf-8"?>
<sst xmlns="http://schemas.openxmlformats.org/spreadsheetml/2006/main" count="132" uniqueCount="67">
  <si>
    <t>Correction - exercices supplémentaires de comptabilité</t>
  </si>
  <si>
    <t>DECA</t>
  </si>
  <si>
    <t>n°</t>
  </si>
  <si>
    <t>débit</t>
  </si>
  <si>
    <t>crédit</t>
  </si>
  <si>
    <t>Libellé</t>
  </si>
  <si>
    <t>Débit</t>
  </si>
  <si>
    <t>Crédit</t>
  </si>
  <si>
    <t>-</t>
  </si>
  <si>
    <t>Prod. Plac. Fin.</t>
  </si>
  <si>
    <t>22 x 10</t>
  </si>
  <si>
    <t>Banque</t>
  </si>
  <si>
    <t>220 x 65%</t>
  </si>
  <si>
    <t>IA à récupérer</t>
  </si>
  <si>
    <t>220 x 35%</t>
  </si>
  <si>
    <t>Titres</t>
  </si>
  <si>
    <t>20'000 x 98 %</t>
  </si>
  <si>
    <t>20'000 x 247 x 1.25 / 36000</t>
  </si>
  <si>
    <t>Charges de Plac. Fin.</t>
  </si>
  <si>
    <t>(20'000 x 1,04 + 171,55) x 1%</t>
  </si>
  <si>
    <t>20'000 x 1,04 + 171,55 - 209,70</t>
  </si>
  <si>
    <t>20'000 x 0,06</t>
  </si>
  <si>
    <t>Créanciers</t>
  </si>
  <si>
    <t>600 x 1,05</t>
  </si>
  <si>
    <t>RR Obtenus</t>
  </si>
  <si>
    <t>600 x 10% x 1,15</t>
  </si>
  <si>
    <t>600 x 90% x 1,15</t>
  </si>
  <si>
    <t>Charges financières</t>
  </si>
  <si>
    <t>600 x 0,10</t>
  </si>
  <si>
    <t>Achats March.</t>
  </si>
  <si>
    <t>Escomptes obtenus</t>
  </si>
  <si>
    <t>5000 x 3%</t>
  </si>
  <si>
    <t>TVA à récupérer s/ march.</t>
  </si>
  <si>
    <t>4'850 x 8%</t>
  </si>
  <si>
    <t>Frais d'achats</t>
  </si>
  <si>
    <t>Caisse</t>
  </si>
  <si>
    <t>Amortissements</t>
  </si>
  <si>
    <t>Cumul d'amort. s/ vhc</t>
  </si>
  <si>
    <t>30000 x 233 x 20 / 36000</t>
  </si>
  <si>
    <t>Charges immeubles</t>
  </si>
  <si>
    <t>Immeuble</t>
  </si>
  <si>
    <t>1000000 x 2%</t>
  </si>
  <si>
    <t>Vente de marchandises</t>
  </si>
  <si>
    <t>TVA due</t>
  </si>
  <si>
    <t>4000 x 8%</t>
  </si>
  <si>
    <t>Débiteurs</t>
  </si>
  <si>
    <t>Escomptes Accordés</t>
  </si>
  <si>
    <t>4320 x 2% / 108 x 100</t>
  </si>
  <si>
    <t>TVA Due</t>
  </si>
  <si>
    <t>4320 x 2% / 108 x 8</t>
  </si>
  <si>
    <t>4320 x 98%</t>
  </si>
  <si>
    <t>Débiteurs douteux</t>
  </si>
  <si>
    <t>débiteurs</t>
  </si>
  <si>
    <t>transferer</t>
  </si>
  <si>
    <t>Perte s/ débiteurs</t>
  </si>
  <si>
    <t>ducroire</t>
  </si>
  <si>
    <t>5'550.- x 5%</t>
  </si>
  <si>
    <t>Prod. Exceptionnel</t>
  </si>
  <si>
    <t>pas au programme</t>
  </si>
  <si>
    <t>19000 = 5% CAN</t>
  </si>
  <si>
    <t>CAN = 380'000</t>
  </si>
  <si>
    <t>PRAMA = 75% CAN = 285000</t>
  </si>
  <si>
    <t>FA= 10% PRAMA = 28500</t>
  </si>
  <si>
    <t>55000 x 0,9 ^ 4 =  36'085,50 ///  36'085,50 x 315 x 10% =3157,50 /// 36'085,50 - 3'157,50 = 32'928.-</t>
  </si>
  <si>
    <t>32'928 - 22'000 = 10'928</t>
  </si>
  <si>
    <t>45000 - 27000 = 18000</t>
  </si>
  <si>
    <t>augmentation de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</si>
</sst>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4">
    <cellStyle name="Lien hypertexte" xfId="10" builtinId="8" hidden="1"/>
    <cellStyle name="Lien hypertexte" xfId="12" builtinId="8" hidden="1"/>
    <cellStyle name="Lien hypertexte" xfId="6" builtinId="8" hidden="1"/>
    <cellStyle name="Lien hypertexte" xfId="8" builtinId="8" hidden="1"/>
    <cellStyle name="Lien hypertexte" xfId="4" builtinId="8" hidden="1"/>
    <cellStyle name="Lien hypertexte" xfId="2" builtinId="8" hidden="1"/>
    <cellStyle name="Lien hypertexte visité" xfId="13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5" builtinId="9" hidden="1"/>
    <cellStyle name="Lien hypertexte visité" xfId="3" builtinId="9" hidden="1"/>
    <cellStyle name="Milliers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B42" sqref="B42"/>
    </sheetView>
  </sheetViews>
  <sheetFormatPr defaultColWidth="10.875" defaultRowHeight="15.75"/>
  <cols>
    <col min="1" max="1" width="2.875" style="1" customWidth="1"/>
    <col min="2" max="3" width="19" style="1" customWidth="1"/>
    <col min="4" max="4" width="25.625" style="1" customWidth="1"/>
    <col min="5" max="16384" width="10.875" style="1"/>
  </cols>
  <sheetData>
    <row r="1" spans="1:6">
      <c r="A1" s="7" t="s">
        <v>0</v>
      </c>
      <c r="B1" s="7"/>
      <c r="C1" s="7"/>
      <c r="D1" s="7"/>
      <c r="E1" s="7"/>
      <c r="F1" s="2" t="s">
        <v>1</v>
      </c>
    </row>
    <row r="2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6">
      <c r="A3" s="5">
        <v>1</v>
      </c>
      <c r="B3" s="3" t="s">
        <v>8</v>
      </c>
      <c r="C3" s="3" t="s">
        <v>9</v>
      </c>
      <c r="D3" s="3" t="s">
        <v>10</v>
      </c>
      <c r="E3" s="4" t="s">
        <v>8</v>
      </c>
      <c r="F3" s="4">
        <v>220</v>
      </c>
    </row>
    <row r="4" spans="1:6">
      <c r="A4" s="5"/>
      <c r="B4" s="3" t="s">
        <v>11</v>
      </c>
      <c r="C4" s="3" t="s">
        <v>8</v>
      </c>
      <c r="D4" s="3" t="s">
        <v>12</v>
      </c>
      <c r="E4" s="4">
        <f>F3*0.65</f>
        <v>143</v>
      </c>
      <c r="F4" s="4" t="s">
        <v>8</v>
      </c>
    </row>
    <row r="5" spans="1:6">
      <c r="A5" s="5"/>
      <c r="B5" s="3" t="s">
        <v>13</v>
      </c>
      <c r="C5" s="3" t="s">
        <v>8</v>
      </c>
      <c r="D5" s="3" t="s">
        <v>14</v>
      </c>
      <c r="E5" s="4">
        <f>F3-E4</f>
        <v>77</v>
      </c>
      <c r="F5" s="4" t="s">
        <v>8</v>
      </c>
    </row>
    <row r="6" spans="1:6">
      <c r="A6" s="5">
        <v>2</v>
      </c>
      <c r="B6" s="3" t="s">
        <v>8</v>
      </c>
      <c r="C6" s="3" t="s">
        <v>15</v>
      </c>
      <c r="D6" s="3" t="s">
        <v>16</v>
      </c>
      <c r="E6" s="4" t="s">
        <v>8</v>
      </c>
      <c r="F6" s="4">
        <f>20000*0.98</f>
        <v>19600</v>
      </c>
    </row>
    <row r="7" spans="1:6">
      <c r="A7" s="5"/>
      <c r="B7" s="3" t="s">
        <v>8</v>
      </c>
      <c r="C7" s="3" t="s">
        <v>9</v>
      </c>
      <c r="D7" s="3" t="s">
        <v>17</v>
      </c>
      <c r="E7" s="4" t="s">
        <v>8</v>
      </c>
      <c r="F7" s="4">
        <v>171.55</v>
      </c>
    </row>
    <row r="8" spans="1:6">
      <c r="A8" s="5"/>
      <c r="B8" s="3" t="s">
        <v>18</v>
      </c>
      <c r="C8" s="3" t="s">
        <v>8</v>
      </c>
      <c r="D8" s="3" t="s">
        <v>19</v>
      </c>
      <c r="E8" s="4">
        <v>209.7</v>
      </c>
      <c r="F8" s="4" t="s">
        <v>8</v>
      </c>
    </row>
    <row r="9" spans="1:6" ht="31.5">
      <c r="A9" s="5"/>
      <c r="B9" s="3" t="s">
        <v>11</v>
      </c>
      <c r="C9" s="3" t="s">
        <v>8</v>
      </c>
      <c r="D9" s="3" t="s">
        <v>20</v>
      </c>
      <c r="E9" s="4">
        <f>20000*1.04+171.55-209.7</f>
        <v>20761.849999999999</v>
      </c>
      <c r="F9" s="4" t="s">
        <v>8</v>
      </c>
    </row>
    <row r="10" spans="1:6">
      <c r="A10" s="5"/>
      <c r="B10" s="3" t="s">
        <v>8</v>
      </c>
      <c r="C10" s="3" t="s">
        <v>9</v>
      </c>
      <c r="D10" s="3" t="s">
        <v>21</v>
      </c>
      <c r="E10" s="4" t="s">
        <v>8</v>
      </c>
      <c r="F10" s="4">
        <v>1200</v>
      </c>
    </row>
    <row r="11" spans="1:6">
      <c r="A11" s="6">
        <v>3</v>
      </c>
      <c r="B11" s="3" t="s">
        <v>22</v>
      </c>
      <c r="C11" s="3" t="s">
        <v>8</v>
      </c>
      <c r="D11" s="3" t="s">
        <v>23</v>
      </c>
      <c r="E11" s="4">
        <v>630</v>
      </c>
      <c r="F11" s="4"/>
    </row>
    <row r="12" spans="1:6">
      <c r="A12" s="6"/>
      <c r="B12" s="3" t="s">
        <v>8</v>
      </c>
      <c r="C12" s="3" t="s">
        <v>24</v>
      </c>
      <c r="D12" s="3" t="s">
        <v>25</v>
      </c>
      <c r="E12" s="4" t="s">
        <v>8</v>
      </c>
      <c r="F12" s="4">
        <v>69</v>
      </c>
    </row>
    <row r="13" spans="1:6">
      <c r="A13" s="6"/>
      <c r="B13" s="3" t="s">
        <v>8</v>
      </c>
      <c r="C13" s="3" t="s">
        <v>11</v>
      </c>
      <c r="D13" s="3" t="s">
        <v>26</v>
      </c>
      <c r="E13" s="4" t="s">
        <v>8</v>
      </c>
      <c r="F13" s="4">
        <f>600*0.9*1.15</f>
        <v>621</v>
      </c>
    </row>
    <row r="14" spans="1:6">
      <c r="A14" s="6"/>
      <c r="B14" s="3" t="s">
        <v>27</v>
      </c>
      <c r="C14" s="3" t="s">
        <v>8</v>
      </c>
      <c r="D14" s="3" t="s">
        <v>28</v>
      </c>
      <c r="E14" s="4">
        <v>60</v>
      </c>
      <c r="F14" s="4" t="s">
        <v>8</v>
      </c>
    </row>
    <row r="15" spans="1:6">
      <c r="A15" s="5">
        <v>4</v>
      </c>
      <c r="B15" s="3" t="s">
        <v>29</v>
      </c>
      <c r="C15" s="3" t="s">
        <v>8</v>
      </c>
      <c r="D15" s="3"/>
      <c r="E15" s="4">
        <v>5000</v>
      </c>
      <c r="F15" s="4" t="s">
        <v>8</v>
      </c>
    </row>
    <row r="16" spans="1:6">
      <c r="A16" s="5"/>
      <c r="B16" s="3" t="s">
        <v>8</v>
      </c>
      <c r="C16" s="3" t="s">
        <v>30</v>
      </c>
      <c r="D16" s="3" t="s">
        <v>31</v>
      </c>
      <c r="E16" s="4" t="s">
        <v>8</v>
      </c>
      <c r="F16" s="4">
        <f>5000*0.03</f>
        <v>150</v>
      </c>
    </row>
    <row r="17" spans="1:6" ht="31.5">
      <c r="A17" s="5"/>
      <c r="B17" s="3" t="s">
        <v>32</v>
      </c>
      <c r="C17" s="3" t="s">
        <v>8</v>
      </c>
      <c r="D17" s="3" t="s">
        <v>33</v>
      </c>
      <c r="E17" s="4">
        <f>4850*0.08</f>
        <v>388</v>
      </c>
      <c r="F17" s="4" t="s">
        <v>8</v>
      </c>
    </row>
    <row r="18" spans="1:6">
      <c r="A18" s="5"/>
      <c r="B18" s="3" t="s">
        <v>34</v>
      </c>
      <c r="C18" s="3" t="s">
        <v>8</v>
      </c>
      <c r="D18" s="3"/>
      <c r="E18" s="4">
        <v>100</v>
      </c>
      <c r="F18" s="4" t="s">
        <v>8</v>
      </c>
    </row>
    <row r="19" spans="1:6" ht="31.5">
      <c r="A19" s="5"/>
      <c r="B19" s="3" t="s">
        <v>32</v>
      </c>
      <c r="C19" s="3" t="s">
        <v>8</v>
      </c>
      <c r="D19" s="3"/>
      <c r="E19" s="4">
        <v>8</v>
      </c>
      <c r="F19" s="4" t="s">
        <v>8</v>
      </c>
    </row>
    <row r="20" spans="1:6">
      <c r="A20" s="5"/>
      <c r="B20" s="3" t="s">
        <v>8</v>
      </c>
      <c r="C20" s="3" t="s">
        <v>35</v>
      </c>
      <c r="D20" s="3"/>
      <c r="E20" s="4" t="s">
        <v>8</v>
      </c>
      <c r="F20" s="4">
        <v>108</v>
      </c>
    </row>
    <row r="21" spans="1:6">
      <c r="A21" s="3">
        <v>5</v>
      </c>
      <c r="B21" s="3" t="s">
        <v>36</v>
      </c>
      <c r="C21" s="3" t="s">
        <v>37</v>
      </c>
      <c r="D21" s="3" t="s">
        <v>38</v>
      </c>
      <c r="E21" s="4">
        <v>3883.35</v>
      </c>
      <c r="F21" s="4">
        <v>3883.35</v>
      </c>
    </row>
    <row r="22" spans="1:6">
      <c r="A22" s="3">
        <v>6</v>
      </c>
      <c r="B22" s="3" t="s">
        <v>39</v>
      </c>
      <c r="C22" s="3" t="s">
        <v>40</v>
      </c>
      <c r="D22" s="3" t="s">
        <v>41</v>
      </c>
      <c r="E22" s="4">
        <v>20000</v>
      </c>
      <c r="F22" s="4">
        <v>20000</v>
      </c>
    </row>
    <row r="23" spans="1:6" ht="31.5">
      <c r="A23" s="5">
        <v>7</v>
      </c>
      <c r="B23" s="3" t="s">
        <v>8</v>
      </c>
      <c r="C23" s="3" t="s">
        <v>42</v>
      </c>
      <c r="D23" s="3"/>
      <c r="E23" s="4" t="s">
        <v>8</v>
      </c>
      <c r="F23" s="4">
        <f>4000</f>
        <v>4000</v>
      </c>
    </row>
    <row r="24" spans="1:6">
      <c r="A24" s="5"/>
      <c r="B24" s="3" t="s">
        <v>8</v>
      </c>
      <c r="C24" s="3" t="s">
        <v>43</v>
      </c>
      <c r="D24" s="3" t="s">
        <v>44</v>
      </c>
      <c r="E24" s="4" t="s">
        <v>8</v>
      </c>
      <c r="F24" s="4">
        <f>4000*0.08</f>
        <v>320</v>
      </c>
    </row>
    <row r="25" spans="1:6">
      <c r="A25" s="5"/>
      <c r="B25" s="3" t="s">
        <v>45</v>
      </c>
      <c r="C25" s="3" t="s">
        <v>8</v>
      </c>
      <c r="D25" s="3"/>
      <c r="E25" s="4">
        <v>4320</v>
      </c>
      <c r="F25" s="4" t="s">
        <v>8</v>
      </c>
    </row>
    <row r="26" spans="1:6">
      <c r="A26" s="5">
        <v>8</v>
      </c>
      <c r="B26" s="3" t="s">
        <v>8</v>
      </c>
      <c r="C26" s="3" t="s">
        <v>45</v>
      </c>
      <c r="D26" s="3"/>
      <c r="E26" s="3" t="s">
        <v>8</v>
      </c>
      <c r="F26" s="3">
        <v>4320</v>
      </c>
    </row>
    <row r="27" spans="1:6">
      <c r="A27" s="5"/>
      <c r="B27" s="3" t="s">
        <v>46</v>
      </c>
      <c r="C27" s="3" t="s">
        <v>8</v>
      </c>
      <c r="D27" s="3" t="s">
        <v>47</v>
      </c>
      <c r="E27" s="3">
        <f>4320*0.02/108*100</f>
        <v>80</v>
      </c>
      <c r="F27" s="3" t="s">
        <v>8</v>
      </c>
    </row>
    <row r="28" spans="1:6">
      <c r="A28" s="5"/>
      <c r="B28" s="3" t="s">
        <v>48</v>
      </c>
      <c r="C28" s="3" t="s">
        <v>8</v>
      </c>
      <c r="D28" s="3" t="s">
        <v>49</v>
      </c>
      <c r="E28" s="3">
        <f>4320*0.02/108*8</f>
        <v>6.4</v>
      </c>
      <c r="F28" s="3" t="s">
        <v>8</v>
      </c>
    </row>
    <row r="29" spans="1:6">
      <c r="A29" s="5"/>
      <c r="B29" s="3" t="s">
        <v>11</v>
      </c>
      <c r="C29" s="3" t="s">
        <v>8</v>
      </c>
      <c r="D29" s="3" t="s">
        <v>50</v>
      </c>
      <c r="E29" s="3">
        <f>4320*0.98</f>
        <v>4233.6000000000004</v>
      </c>
      <c r="F29" s="3" t="s">
        <v>8</v>
      </c>
    </row>
    <row r="30" spans="1:6">
      <c r="A30" s="5">
        <v>9</v>
      </c>
      <c r="B30" s="3" t="s">
        <v>45</v>
      </c>
      <c r="C30" s="3" t="s">
        <v>11</v>
      </c>
      <c r="D30" s="3"/>
      <c r="E30" s="3">
        <v>150</v>
      </c>
      <c r="F30" s="3">
        <v>150</v>
      </c>
    </row>
    <row r="31" spans="1:6">
      <c r="A31" s="5"/>
      <c r="B31" s="3" t="s">
        <v>51</v>
      </c>
      <c r="C31" s="3" t="s">
        <v>52</v>
      </c>
      <c r="D31" s="3" t="s">
        <v>53</v>
      </c>
      <c r="E31" s="3">
        <v>5550</v>
      </c>
      <c r="F31" s="3">
        <v>5550</v>
      </c>
    </row>
    <row r="32" spans="1:6">
      <c r="A32" s="5"/>
      <c r="B32" s="3" t="s">
        <v>54</v>
      </c>
      <c r="C32" s="3" t="s">
        <v>55</v>
      </c>
      <c r="D32" s="3" t="s">
        <v>56</v>
      </c>
      <c r="E32" s="3">
        <f>5550*0.05</f>
        <v>277.5</v>
      </c>
      <c r="F32" s="3">
        <f>5550*0.05</f>
        <v>277.5</v>
      </c>
    </row>
    <row r="33" spans="1:6">
      <c r="A33" s="5">
        <v>10</v>
      </c>
      <c r="B33" s="3" t="s">
        <v>11</v>
      </c>
      <c r="C33" s="3" t="s">
        <v>8</v>
      </c>
      <c r="D33" s="3"/>
      <c r="E33" s="3">
        <v>6480</v>
      </c>
      <c r="F33" s="3" t="s">
        <v>8</v>
      </c>
    </row>
    <row r="34" spans="1:6">
      <c r="A34" s="5"/>
      <c r="B34" s="3" t="s">
        <v>8</v>
      </c>
      <c r="C34" s="3" t="s">
        <v>57</v>
      </c>
      <c r="D34" s="3"/>
      <c r="E34" s="3" t="s">
        <v>8</v>
      </c>
      <c r="F34" s="3">
        <v>6000</v>
      </c>
    </row>
    <row r="35" spans="1:6">
      <c r="A35" s="5"/>
      <c r="B35" s="3" t="s">
        <v>8</v>
      </c>
      <c r="C35" s="3" t="s">
        <v>43</v>
      </c>
      <c r="D35" s="3"/>
      <c r="E35" s="3" t="s">
        <v>8</v>
      </c>
      <c r="F35" s="3">
        <v>480</v>
      </c>
    </row>
    <row r="36" spans="1:6">
      <c r="A36" s="1">
        <v>1</v>
      </c>
      <c r="B36" s="1" t="s">
        <v>58</v>
      </c>
    </row>
    <row r="37" spans="1:6">
      <c r="A37" s="1">
        <v>2</v>
      </c>
      <c r="B37" s="1" t="s">
        <v>59</v>
      </c>
      <c r="C37" s="1" t="s">
        <v>60</v>
      </c>
      <c r="D37" s="1" t="s">
        <v>61</v>
      </c>
      <c r="E37" s="7" t="s">
        <v>62</v>
      </c>
      <c r="F37" s="7"/>
    </row>
    <row r="38" spans="1:6">
      <c r="A38" s="1">
        <v>3</v>
      </c>
      <c r="B38" s="8" t="s">
        <v>63</v>
      </c>
      <c r="C38" s="8"/>
      <c r="D38" s="8"/>
      <c r="E38" s="8"/>
      <c r="F38" s="8"/>
    </row>
    <row r="39" spans="1:6">
      <c r="B39" s="7" t="s">
        <v>64</v>
      </c>
      <c r="C39" s="7"/>
    </row>
    <row r="40" spans="1:6">
      <c r="A40" s="1">
        <v>4</v>
      </c>
      <c r="B40" s="7" t="s">
        <v>65</v>
      </c>
      <c r="C40" s="7"/>
      <c r="D40" s="7"/>
    </row>
    <row r="41" spans="1:6">
      <c r="A41" s="1">
        <v>5</v>
      </c>
      <c r="B41" s="1" t="s">
        <v>66</v>
      </c>
    </row>
  </sheetData>
  <mergeCells count="13">
    <mergeCell ref="A1:E1"/>
    <mergeCell ref="B40:D40"/>
    <mergeCell ref="A26:A29"/>
    <mergeCell ref="A30:A32"/>
    <mergeCell ref="A33:A35"/>
    <mergeCell ref="E37:F37"/>
    <mergeCell ref="B38:F38"/>
    <mergeCell ref="B39:C39"/>
    <mergeCell ref="A23:A25"/>
    <mergeCell ref="A3:A5"/>
    <mergeCell ref="A6:A10"/>
    <mergeCell ref="A11:A14"/>
    <mergeCell ref="A15:A20"/>
  </mergeCells>
  <phoneticPr fontId="3" type="noConversion"/>
  <pageMargins left="0.25" right="0.25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Haute École spécialisée de Suisse occidentale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2015-07-01T14:31:47Z</dcterms:created>
  <dcterms:modified xsi:type="dcterms:W3CDTF">2021-03-07T13:04:33Z</dcterms:modified>
  <cp:category/>
  <cp:contentStatus/>
</cp:coreProperties>
</file>