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yab2/Dropbox/_compta/exercices/"/>
    </mc:Choice>
  </mc:AlternateContent>
  <xr:revisionPtr revIDLastSave="0" documentId="13_ncr:1_{965F7762-381A-9D4C-9E41-86826B53C3F0}" xr6:coauthVersionLast="31" xr6:coauthVersionMax="31" xr10:uidLastSave="{00000000-0000-0000-0000-000000000000}"/>
  <bookViews>
    <workbookView xWindow="5080" yWindow="460" windowWidth="13860" windowHeight="155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Feuil1!$1:$2</definedName>
    <definedName name="_xlnm.Print_Area" localSheetId="0">Feuil1!$A$1:$F$73</definedName>
  </definedNames>
  <calcPr calcId="17901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4" i="1" l="1"/>
  <c r="F55" i="1"/>
  <c r="F60" i="1"/>
  <c r="E60" i="1"/>
  <c r="F35" i="1"/>
  <c r="F21" i="1"/>
  <c r="E21" i="1"/>
  <c r="F6" i="1"/>
  <c r="E6" i="1"/>
</calcChain>
</file>

<file path=xl/sharedStrings.xml><?xml version="1.0" encoding="utf-8"?>
<sst xmlns="http://schemas.openxmlformats.org/spreadsheetml/2006/main" count="250" uniqueCount="143">
  <si>
    <t>Compte</t>
  </si>
  <si>
    <t>N°</t>
  </si>
  <si>
    <t>Débit</t>
  </si>
  <si>
    <t>Crédit</t>
  </si>
  <si>
    <t>Libellé</t>
  </si>
  <si>
    <t>Montant</t>
  </si>
  <si>
    <t>-</t>
  </si>
  <si>
    <t>Poste</t>
  </si>
  <si>
    <t>Banque</t>
  </si>
  <si>
    <t>Caisse</t>
  </si>
  <si>
    <t>CCA</t>
  </si>
  <si>
    <t>Charges d’immeubles</t>
  </si>
  <si>
    <t>Prime assurance 2017</t>
  </si>
  <si>
    <t>3’750</t>
  </si>
  <si>
    <t>5'000 / 12 x 9</t>
  </si>
  <si>
    <t>PAR</t>
  </si>
  <si>
    <t>Produits d’immeuble</t>
  </si>
  <si>
    <t>Loyer de décembre 2016</t>
  </si>
  <si>
    <t>1 200</t>
  </si>
  <si>
    <t>Charges d’immeuble</t>
  </si>
  <si>
    <t>CAP</t>
  </si>
  <si>
    <t>600'000 x 2.5 x 6 / 1200</t>
  </si>
  <si>
    <t>Ventes de marchandises</t>
  </si>
  <si>
    <t>PCA</t>
  </si>
  <si>
    <t>2'000.-</t>
  </si>
  <si>
    <t>Immeuble</t>
  </si>
  <si>
    <t>560 000</t>
  </si>
  <si>
    <t>Dettes Hypo</t>
  </si>
  <si>
    <t>300 000</t>
  </si>
  <si>
    <t>Créancier vendeur</t>
  </si>
  <si>
    <t xml:space="preserve"> 260 000</t>
  </si>
  <si>
    <t>Charges d’énergie</t>
  </si>
  <si>
    <t>6 000x1,1</t>
  </si>
  <si>
    <t>6 600</t>
  </si>
  <si>
    <t>Assurances</t>
  </si>
  <si>
    <t>4200/360x195</t>
  </si>
  <si>
    <t>15.06 au 31.12=195j</t>
  </si>
  <si>
    <t>Mobilier</t>
  </si>
  <si>
    <t>Achat de meuble Pfister</t>
  </si>
  <si>
    <t>30 000</t>
  </si>
  <si>
    <t>TVA Récup/inves</t>
  </si>
  <si>
    <t>2 400</t>
  </si>
  <si>
    <t>Créanciers</t>
  </si>
  <si>
    <t>32 400</t>
  </si>
  <si>
    <t>TVA récup. s/ invest. Et ace</t>
  </si>
  <si>
    <t>Charge d’énergie</t>
  </si>
  <si>
    <t>Demi-facture à la charge du vendeur</t>
  </si>
  <si>
    <t>Créancier Vendeur</t>
  </si>
  <si>
    <t>30'000.-</t>
  </si>
  <si>
    <t>Tva r. s/ inv. Et ace</t>
  </si>
  <si>
    <t>1'200.-</t>
  </si>
  <si>
    <t>Frais de notaire : 30'000 + (15'000 x 8%)</t>
  </si>
  <si>
    <t>31'200.-</t>
  </si>
  <si>
    <t>Débiteur  acheteur</t>
  </si>
  <si>
    <t>Vente d’immeuble</t>
  </si>
  <si>
    <t>800 000</t>
  </si>
  <si>
    <t>Cumul d’amortissement s/ immeuble</t>
  </si>
  <si>
    <t>Amortissement partiel : 800'000 x 2 x 170 / 36000</t>
  </si>
  <si>
    <t>7'555.55</t>
  </si>
  <si>
    <t>Cumul amor. immeuble</t>
  </si>
  <si>
    <t>207'555.55</t>
  </si>
  <si>
    <t>Produit exceptionnel</t>
  </si>
  <si>
    <t>407'555.55</t>
  </si>
  <si>
    <t>Produits d’imm euble</t>
  </si>
  <si>
    <t>Débiteur acheteur</t>
  </si>
  <si>
    <t>Loyer : 45 000/30x10</t>
  </si>
  <si>
    <t>Loyer de Jacques mai</t>
  </si>
  <si>
    <t>2 000</t>
  </si>
  <si>
    <t>Loyer de Paul : rien à comptabiliser</t>
  </si>
  <si>
    <t>Solde du paiement</t>
  </si>
  <si>
    <t>Charge d’immeuble</t>
  </si>
  <si>
    <t>créancier</t>
  </si>
  <si>
    <t>10 000x8%=800</t>
  </si>
  <si>
    <t>10 800</t>
  </si>
  <si>
    <t>Entretien des locaux</t>
  </si>
  <si>
    <t>Facture expert dératisation</t>
  </si>
  <si>
    <t>TVA récup. s/ inv. Et ace</t>
  </si>
  <si>
    <t>2'160.-</t>
  </si>
  <si>
    <t>Produit d’immeuble</t>
  </si>
  <si>
    <t>Loyer Albertine juillet</t>
  </si>
  <si>
    <t>2 200</t>
  </si>
  <si>
    <t>Titre de plac  CT</t>
  </si>
  <si>
    <t>Achat 23 actions val 23.-</t>
  </si>
  <si>
    <t>23 x 23</t>
  </si>
  <si>
    <t>Charg de  Pl. fin</t>
  </si>
  <si>
    <t>Frais  529 x 1,5%</t>
  </si>
  <si>
    <t>7,95</t>
  </si>
  <si>
    <t>banque</t>
  </si>
  <si>
    <t>536,95</t>
  </si>
  <si>
    <t>Titre de plac. CT</t>
  </si>
  <si>
    <t>2,50 x 150</t>
  </si>
  <si>
    <t>Charg de pl. fin</t>
  </si>
  <si>
    <t>4,15</t>
  </si>
  <si>
    <t>375-4,15</t>
  </si>
  <si>
    <t>370,85</t>
  </si>
  <si>
    <t>Prod de pl. fin</t>
  </si>
  <si>
    <t>Titre de plac.</t>
  </si>
  <si>
    <t>Valait 510- vendu 375</t>
  </si>
  <si>
    <t>Titre de pl. CT</t>
  </si>
  <si>
    <t>20 000 x 104%</t>
  </si>
  <si>
    <t>20 800</t>
  </si>
  <si>
    <t>prod de pl. fin</t>
  </si>
  <si>
    <t>20 000 x 1,5 x 323j/36000</t>
  </si>
  <si>
    <t>Titre de pl.CT</t>
  </si>
  <si>
    <t>5000 x 2% x 70J/36000</t>
  </si>
  <si>
    <t>19,45</t>
  </si>
  <si>
    <t>débiteur</t>
  </si>
  <si>
    <t>Intérêt moratoire</t>
  </si>
  <si>
    <t>2000 x 2,5% = 50</t>
  </si>
  <si>
    <t>10 000</t>
  </si>
  <si>
    <t>TVA DUE</t>
  </si>
  <si>
    <t>10 000 x 2,5%</t>
  </si>
  <si>
    <t>salaire</t>
  </si>
  <si>
    <t>Charge financière</t>
  </si>
  <si>
    <t>30 000 x 1%</t>
  </si>
  <si>
    <t>Privé</t>
  </si>
  <si>
    <t>Privé G</t>
  </si>
  <si>
    <t>moitié de la marchandise</t>
  </si>
  <si>
    <t>Impôt anticipé à récupérer</t>
  </si>
  <si>
    <t>450/.65</t>
  </si>
  <si>
    <t>450 x 35 / 65</t>
  </si>
  <si>
    <t>30 000 x 98 % x 1.10</t>
  </si>
  <si>
    <t>32'340.-</t>
  </si>
  <si>
    <t>(32340+138.20)x1.21%</t>
  </si>
  <si>
    <t>32340 + 138.20 - 393</t>
  </si>
  <si>
    <t>32'085.20</t>
  </si>
  <si>
    <t>Produits financiers</t>
  </si>
  <si>
    <t>2050 x 3 x 5% /1200</t>
  </si>
  <si>
    <t>IA à récupérer</t>
  </si>
  <si>
    <t xml:space="preserve">15000 x 1% </t>
  </si>
  <si>
    <t>150 x 35%</t>
  </si>
  <si>
    <t>5000 x 12</t>
  </si>
  <si>
    <t>40000 / 2</t>
  </si>
  <si>
    <t>Bénéfice de l'exercice</t>
  </si>
  <si>
    <t>Privé H</t>
  </si>
  <si>
    <t>€ 30 000x1.1 x 2,25% x 67j/36000</t>
  </si>
  <si>
    <t>Prest. À soi-même</t>
  </si>
  <si>
    <t>Facture électricité 400x8%=32.-</t>
  </si>
  <si>
    <t>nettoyage 10 jours</t>
  </si>
  <si>
    <t>15 x 30 =  net</t>
  </si>
  <si>
    <t>Solde : 260'000 + 6'600 + 2'275 – 216</t>
  </si>
  <si>
    <t>36 000 – 32 340</t>
  </si>
  <si>
    <t>(20 800+269,15)         x1,21%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</si>
</sst>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2"/>
    </font>
    <font>
      <sz val="8"/>
      <name val="Times New Roman"/>
      <family val="2"/>
    </font>
    <font>
      <sz val="12"/>
      <color theme="1"/>
      <name val="Arial Narrow"/>
      <family val="2"/>
    </font>
    <font>
      <sz val="16"/>
      <color theme="1"/>
      <name val="Arial Narrow"/>
      <family val="2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b/>
      <sz val="12"/>
      <name val="Arial Narrow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view="pageLayout" topLeftCell="A39" workbookViewId="0">
      <selection activeCell="C41" sqref="C41:C42"/>
    </sheetView>
  </sheetViews>
  <sheetFormatPr baseColWidth="10" defaultRowHeight="16" x14ac:dyDescent="0.2"/>
  <cols>
    <col min="1" max="1" width="4.33203125" style="1" customWidth="1"/>
    <col min="2" max="3" width="17.83203125" style="1" customWidth="1"/>
    <col min="4" max="4" width="17.6640625" style="1" customWidth="1"/>
    <col min="5" max="6" width="14.33203125" style="1" customWidth="1"/>
    <col min="7" max="16384" width="10.83203125" style="1"/>
  </cols>
  <sheetData>
    <row r="1" spans="1:7" x14ac:dyDescent="0.2">
      <c r="A1" s="10" t="s">
        <v>1</v>
      </c>
      <c r="B1" s="10" t="s">
        <v>0</v>
      </c>
      <c r="C1" s="10"/>
      <c r="D1" s="10" t="s">
        <v>4</v>
      </c>
      <c r="E1" s="10" t="s">
        <v>5</v>
      </c>
      <c r="F1" s="10"/>
    </row>
    <row r="2" spans="1:7" x14ac:dyDescent="0.2">
      <c r="A2" s="11"/>
      <c r="B2" s="5" t="s">
        <v>2</v>
      </c>
      <c r="C2" s="5" t="s">
        <v>3</v>
      </c>
      <c r="D2" s="11"/>
      <c r="E2" s="5" t="s">
        <v>2</v>
      </c>
      <c r="F2" s="5" t="s">
        <v>3</v>
      </c>
    </row>
    <row r="3" spans="1:7" ht="30" x14ac:dyDescent="0.2">
      <c r="A3" s="12">
        <v>1</v>
      </c>
      <c r="B3" s="12" t="s">
        <v>10</v>
      </c>
      <c r="C3" s="12" t="s">
        <v>11</v>
      </c>
      <c r="D3" s="6" t="s">
        <v>12</v>
      </c>
      <c r="E3" s="12" t="s">
        <v>13</v>
      </c>
      <c r="F3" s="12" t="s">
        <v>13</v>
      </c>
      <c r="G3" s="3"/>
    </row>
    <row r="4" spans="1:7" x14ac:dyDescent="0.2">
      <c r="A4" s="12"/>
      <c r="B4" s="12"/>
      <c r="C4" s="12"/>
      <c r="D4" s="6" t="s">
        <v>14</v>
      </c>
      <c r="E4" s="12"/>
      <c r="F4" s="12"/>
      <c r="G4" s="3"/>
    </row>
    <row r="5" spans="1:7" ht="30" x14ac:dyDescent="0.2">
      <c r="A5" s="6">
        <v>2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18</v>
      </c>
      <c r="G5" s="3"/>
    </row>
    <row r="6" spans="1:7" ht="30" x14ac:dyDescent="0.2">
      <c r="A6" s="6">
        <v>3</v>
      </c>
      <c r="B6" s="6" t="s">
        <v>19</v>
      </c>
      <c r="C6" s="6" t="s">
        <v>20</v>
      </c>
      <c r="D6" s="6" t="s">
        <v>21</v>
      </c>
      <c r="E6" s="6">
        <f>600000*2.5*6/1200</f>
        <v>7500</v>
      </c>
      <c r="F6" s="6">
        <f>600000*2.5*6/1200</f>
        <v>7500</v>
      </c>
      <c r="G6" s="3"/>
    </row>
    <row r="7" spans="1:7" ht="30" x14ac:dyDescent="0.2">
      <c r="A7" s="6">
        <v>4</v>
      </c>
      <c r="B7" s="6" t="s">
        <v>22</v>
      </c>
      <c r="C7" s="6" t="s">
        <v>23</v>
      </c>
      <c r="D7" s="6" t="s">
        <v>117</v>
      </c>
      <c r="E7" s="6" t="s">
        <v>24</v>
      </c>
      <c r="F7" s="6" t="s">
        <v>24</v>
      </c>
      <c r="G7" s="3"/>
    </row>
    <row r="8" spans="1:7" x14ac:dyDescent="0.2">
      <c r="A8" s="6">
        <v>5</v>
      </c>
      <c r="B8" s="6" t="s">
        <v>25</v>
      </c>
      <c r="C8" s="6" t="s">
        <v>6</v>
      </c>
      <c r="D8" s="6"/>
      <c r="E8" s="6" t="s">
        <v>26</v>
      </c>
      <c r="F8" s="6"/>
      <c r="G8" s="3"/>
    </row>
    <row r="9" spans="1:7" x14ac:dyDescent="0.2">
      <c r="A9" s="6"/>
      <c r="B9" s="6" t="s">
        <v>6</v>
      </c>
      <c r="C9" s="6" t="s">
        <v>27</v>
      </c>
      <c r="D9" s="6"/>
      <c r="E9" s="6" t="s">
        <v>6</v>
      </c>
      <c r="F9" s="6" t="s">
        <v>28</v>
      </c>
      <c r="G9" s="3"/>
    </row>
    <row r="10" spans="1:7" x14ac:dyDescent="0.2">
      <c r="A10" s="6"/>
      <c r="B10" s="6" t="s">
        <v>6</v>
      </c>
      <c r="C10" s="6" t="s">
        <v>29</v>
      </c>
      <c r="D10" s="6"/>
      <c r="E10" s="6" t="s">
        <v>6</v>
      </c>
      <c r="F10" s="6" t="s">
        <v>30</v>
      </c>
      <c r="G10" s="3"/>
    </row>
    <row r="11" spans="1:7" x14ac:dyDescent="0.2">
      <c r="A11" s="6"/>
      <c r="B11" s="6" t="s">
        <v>31</v>
      </c>
      <c r="C11" s="6" t="s">
        <v>29</v>
      </c>
      <c r="D11" s="6" t="s">
        <v>32</v>
      </c>
      <c r="E11" s="6" t="s">
        <v>33</v>
      </c>
      <c r="F11" s="6" t="s">
        <v>33</v>
      </c>
      <c r="G11" s="3"/>
    </row>
    <row r="12" spans="1:7" x14ac:dyDescent="0.2">
      <c r="A12" s="12"/>
      <c r="B12" s="12" t="s">
        <v>34</v>
      </c>
      <c r="C12" s="12" t="s">
        <v>29</v>
      </c>
      <c r="D12" s="6" t="s">
        <v>35</v>
      </c>
      <c r="E12" s="12">
        <v>2275</v>
      </c>
      <c r="F12" s="12">
        <v>2275</v>
      </c>
      <c r="G12" s="3"/>
    </row>
    <row r="13" spans="1:7" x14ac:dyDescent="0.2">
      <c r="A13" s="12"/>
      <c r="B13" s="12"/>
      <c r="C13" s="12"/>
      <c r="D13" s="6" t="s">
        <v>36</v>
      </c>
      <c r="E13" s="12"/>
      <c r="F13" s="12"/>
      <c r="G13" s="3"/>
    </row>
    <row r="14" spans="1:7" ht="30" x14ac:dyDescent="0.2">
      <c r="A14" s="6"/>
      <c r="B14" s="6" t="s">
        <v>37</v>
      </c>
      <c r="C14" s="6" t="s">
        <v>6</v>
      </c>
      <c r="D14" s="6" t="s">
        <v>38</v>
      </c>
      <c r="E14" s="6" t="s">
        <v>39</v>
      </c>
      <c r="F14" s="6" t="s">
        <v>6</v>
      </c>
      <c r="G14" s="3"/>
    </row>
    <row r="15" spans="1:7" x14ac:dyDescent="0.2">
      <c r="A15" s="6"/>
      <c r="B15" s="6" t="s">
        <v>40</v>
      </c>
      <c r="C15" s="6" t="s">
        <v>6</v>
      </c>
      <c r="D15" s="6"/>
      <c r="E15" s="6" t="s">
        <v>41</v>
      </c>
      <c r="F15" s="6" t="s">
        <v>6</v>
      </c>
      <c r="G15" s="3"/>
    </row>
    <row r="16" spans="1:7" x14ac:dyDescent="0.2">
      <c r="A16" s="6"/>
      <c r="B16" s="6"/>
      <c r="C16" s="6" t="s">
        <v>42</v>
      </c>
      <c r="D16" s="6"/>
      <c r="E16" s="6" t="s">
        <v>6</v>
      </c>
      <c r="F16" s="6" t="s">
        <v>43</v>
      </c>
      <c r="G16" s="3"/>
    </row>
    <row r="17" spans="1:7" ht="30" x14ac:dyDescent="0.2">
      <c r="A17" s="6"/>
      <c r="B17" s="6" t="s">
        <v>31</v>
      </c>
      <c r="C17" s="6"/>
      <c r="D17" s="6" t="s">
        <v>137</v>
      </c>
      <c r="E17" s="6">
        <v>400</v>
      </c>
      <c r="F17" s="6"/>
      <c r="G17" s="3"/>
    </row>
    <row r="18" spans="1:7" ht="30" x14ac:dyDescent="0.2">
      <c r="A18" s="6"/>
      <c r="B18" s="6" t="s">
        <v>44</v>
      </c>
      <c r="C18" s="6"/>
      <c r="D18" s="6"/>
      <c r="E18" s="6">
        <v>32</v>
      </c>
      <c r="F18" s="6"/>
      <c r="G18" s="3"/>
    </row>
    <row r="19" spans="1:7" x14ac:dyDescent="0.2">
      <c r="A19" s="6"/>
      <c r="B19" s="6"/>
      <c r="C19" s="6" t="s">
        <v>42</v>
      </c>
      <c r="D19" s="6"/>
      <c r="E19" s="6" t="s">
        <v>6</v>
      </c>
      <c r="F19" s="6">
        <v>432</v>
      </c>
      <c r="G19" s="3"/>
    </row>
    <row r="20" spans="1:7" ht="30" x14ac:dyDescent="0.2">
      <c r="A20" s="6"/>
      <c r="B20" s="6" t="s">
        <v>29</v>
      </c>
      <c r="C20" s="6" t="s">
        <v>45</v>
      </c>
      <c r="D20" s="6" t="s">
        <v>46</v>
      </c>
      <c r="E20" s="6">
        <v>216</v>
      </c>
      <c r="F20" s="6">
        <v>216</v>
      </c>
      <c r="G20" s="3"/>
    </row>
    <row r="21" spans="1:7" ht="30" x14ac:dyDescent="0.2">
      <c r="A21" s="6"/>
      <c r="B21" s="6" t="s">
        <v>47</v>
      </c>
      <c r="C21" s="6" t="s">
        <v>8</v>
      </c>
      <c r="D21" s="6" t="s">
        <v>140</v>
      </c>
      <c r="E21" s="6">
        <f>260000+6600+2275-216</f>
        <v>268659</v>
      </c>
      <c r="F21" s="6">
        <f>260000+6600+2275-216</f>
        <v>268659</v>
      </c>
      <c r="G21" s="3"/>
    </row>
    <row r="22" spans="1:7" x14ac:dyDescent="0.2">
      <c r="A22" s="6"/>
      <c r="B22" s="6" t="s">
        <v>25</v>
      </c>
      <c r="C22" s="6" t="s">
        <v>6</v>
      </c>
      <c r="D22" s="6"/>
      <c r="E22" s="6" t="s">
        <v>48</v>
      </c>
      <c r="F22" s="6" t="s">
        <v>6</v>
      </c>
      <c r="G22" s="3"/>
    </row>
    <row r="23" spans="1:7" x14ac:dyDescent="0.2">
      <c r="A23" s="6"/>
      <c r="B23" s="6" t="s">
        <v>49</v>
      </c>
      <c r="C23" s="6" t="s">
        <v>6</v>
      </c>
      <c r="D23" s="6"/>
      <c r="E23" s="6" t="s">
        <v>50</v>
      </c>
      <c r="F23" s="6" t="s">
        <v>6</v>
      </c>
      <c r="G23" s="3"/>
    </row>
    <row r="24" spans="1:7" ht="45" x14ac:dyDescent="0.2">
      <c r="A24" s="6"/>
      <c r="B24" s="6"/>
      <c r="C24" s="6" t="s">
        <v>42</v>
      </c>
      <c r="D24" s="6" t="s">
        <v>51</v>
      </c>
      <c r="E24" s="6" t="s">
        <v>6</v>
      </c>
      <c r="F24" s="6" t="s">
        <v>52</v>
      </c>
      <c r="G24" s="3"/>
    </row>
    <row r="25" spans="1:7" x14ac:dyDescent="0.2">
      <c r="A25" s="6">
        <v>6</v>
      </c>
      <c r="B25" s="6" t="s">
        <v>53</v>
      </c>
      <c r="C25" s="6"/>
      <c r="D25" s="6" t="s">
        <v>54</v>
      </c>
      <c r="E25" s="6">
        <v>1000000</v>
      </c>
      <c r="F25" s="6"/>
      <c r="G25" s="3"/>
    </row>
    <row r="26" spans="1:7" x14ac:dyDescent="0.2">
      <c r="A26" s="6"/>
      <c r="B26" s="6"/>
      <c r="C26" s="6" t="s">
        <v>25</v>
      </c>
      <c r="D26" s="6"/>
      <c r="E26" s="6"/>
      <c r="F26" s="6" t="s">
        <v>55</v>
      </c>
      <c r="G26" s="3"/>
    </row>
    <row r="27" spans="1:7" ht="45" x14ac:dyDescent="0.2">
      <c r="A27" s="6"/>
      <c r="B27" s="6" t="s">
        <v>19</v>
      </c>
      <c r="C27" s="6" t="s">
        <v>56</v>
      </c>
      <c r="D27" s="6" t="s">
        <v>57</v>
      </c>
      <c r="E27" s="6" t="s">
        <v>58</v>
      </c>
      <c r="F27" s="6" t="s">
        <v>58</v>
      </c>
      <c r="G27" s="3"/>
    </row>
    <row r="28" spans="1:7" ht="30" x14ac:dyDescent="0.2">
      <c r="A28" s="6"/>
      <c r="B28" s="6" t="s">
        <v>59</v>
      </c>
      <c r="C28" s="6" t="s">
        <v>6</v>
      </c>
      <c r="D28" s="6"/>
      <c r="E28" s="6" t="s">
        <v>60</v>
      </c>
      <c r="F28" s="6" t="s">
        <v>6</v>
      </c>
      <c r="G28" s="3"/>
    </row>
    <row r="29" spans="1:7" x14ac:dyDescent="0.2">
      <c r="A29" s="6"/>
      <c r="B29" s="6" t="s">
        <v>6</v>
      </c>
      <c r="C29" s="6" t="s">
        <v>61</v>
      </c>
      <c r="D29" s="6"/>
      <c r="E29" s="6"/>
      <c r="F29" s="6" t="s">
        <v>62</v>
      </c>
      <c r="G29" s="3"/>
    </row>
    <row r="30" spans="1:7" x14ac:dyDescent="0.2">
      <c r="A30" s="6"/>
      <c r="B30" s="6" t="s">
        <v>63</v>
      </c>
      <c r="C30" s="6" t="s">
        <v>64</v>
      </c>
      <c r="D30" s="6" t="s">
        <v>65</v>
      </c>
      <c r="E30" s="6">
        <v>15000</v>
      </c>
      <c r="F30" s="6">
        <v>15000</v>
      </c>
      <c r="G30" s="3"/>
    </row>
    <row r="31" spans="1:7" x14ac:dyDescent="0.2">
      <c r="A31" s="6"/>
      <c r="B31" s="6" t="s">
        <v>64</v>
      </c>
      <c r="C31" s="6" t="s">
        <v>16</v>
      </c>
      <c r="D31" s="6" t="s">
        <v>66</v>
      </c>
      <c r="E31" s="6">
        <v>2000</v>
      </c>
      <c r="F31" s="6" t="s">
        <v>67</v>
      </c>
      <c r="G31" s="3"/>
    </row>
    <row r="32" spans="1:7" ht="30" x14ac:dyDescent="0.2">
      <c r="A32" s="6"/>
      <c r="B32" s="6"/>
      <c r="C32" s="6"/>
      <c r="D32" s="6" t="s">
        <v>68</v>
      </c>
      <c r="E32" s="6"/>
      <c r="F32" s="6"/>
      <c r="G32" s="3"/>
    </row>
    <row r="33" spans="1:7" x14ac:dyDescent="0.2">
      <c r="A33" s="6"/>
      <c r="B33" s="6" t="s">
        <v>64</v>
      </c>
      <c r="C33" s="6" t="s">
        <v>19</v>
      </c>
      <c r="D33" s="6" t="s">
        <v>138</v>
      </c>
      <c r="E33" s="6">
        <v>60</v>
      </c>
      <c r="F33" s="6">
        <v>60</v>
      </c>
      <c r="G33" s="3"/>
    </row>
    <row r="34" spans="1:7" x14ac:dyDescent="0.2">
      <c r="A34" s="6"/>
      <c r="B34" s="6" t="s">
        <v>7</v>
      </c>
      <c r="C34" s="6" t="s">
        <v>64</v>
      </c>
      <c r="D34" s="6"/>
      <c r="E34" s="6">
        <v>40000</v>
      </c>
      <c r="F34" s="6">
        <v>40000</v>
      </c>
      <c r="G34" s="3"/>
    </row>
    <row r="35" spans="1:7" x14ac:dyDescent="0.2">
      <c r="A35" s="6"/>
      <c r="B35" s="6" t="s">
        <v>8</v>
      </c>
      <c r="C35" s="6" t="s">
        <v>64</v>
      </c>
      <c r="D35" s="6" t="s">
        <v>69</v>
      </c>
      <c r="E35" s="6">
        <v>947060</v>
      </c>
      <c r="F35" s="6">
        <f>E25+E31+E33-F30-F34</f>
        <v>947060</v>
      </c>
      <c r="G35" s="3"/>
    </row>
    <row r="36" spans="1:7" x14ac:dyDescent="0.2">
      <c r="A36" s="6">
        <v>7</v>
      </c>
      <c r="B36" s="6" t="s">
        <v>70</v>
      </c>
      <c r="C36" s="6" t="s">
        <v>71</v>
      </c>
      <c r="D36" s="6" t="s">
        <v>72</v>
      </c>
      <c r="E36" s="6" t="s">
        <v>73</v>
      </c>
      <c r="F36" s="6" t="s">
        <v>73</v>
      </c>
      <c r="G36" s="3"/>
    </row>
    <row r="37" spans="1:7" ht="30" x14ac:dyDescent="0.2">
      <c r="A37" s="6">
        <v>8</v>
      </c>
      <c r="B37" s="6" t="s">
        <v>74</v>
      </c>
      <c r="C37" s="6" t="s">
        <v>6</v>
      </c>
      <c r="D37" s="6" t="s">
        <v>75</v>
      </c>
      <c r="E37" s="6">
        <v>2000</v>
      </c>
      <c r="F37" s="6" t="s">
        <v>6</v>
      </c>
      <c r="G37" s="3"/>
    </row>
    <row r="38" spans="1:7" ht="30" x14ac:dyDescent="0.2">
      <c r="A38" s="7"/>
      <c r="B38" s="6" t="s">
        <v>76</v>
      </c>
      <c r="C38" s="6" t="s">
        <v>6</v>
      </c>
      <c r="D38" s="6"/>
      <c r="E38" s="6">
        <v>160</v>
      </c>
      <c r="F38" s="6" t="s">
        <v>6</v>
      </c>
      <c r="G38" s="3"/>
    </row>
    <row r="39" spans="1:7" x14ac:dyDescent="0.2">
      <c r="A39" s="6"/>
      <c r="B39" s="6" t="s">
        <v>6</v>
      </c>
      <c r="C39" s="6" t="s">
        <v>9</v>
      </c>
      <c r="D39" s="6"/>
      <c r="E39" s="6" t="s">
        <v>6</v>
      </c>
      <c r="F39" s="6" t="s">
        <v>77</v>
      </c>
      <c r="G39" s="3"/>
    </row>
    <row r="40" spans="1:7" x14ac:dyDescent="0.2">
      <c r="A40" s="6">
        <v>9</v>
      </c>
      <c r="B40" s="6" t="s">
        <v>7</v>
      </c>
      <c r="C40" s="6" t="s">
        <v>78</v>
      </c>
      <c r="D40" s="6" t="s">
        <v>79</v>
      </c>
      <c r="E40" s="6" t="s">
        <v>80</v>
      </c>
      <c r="F40" s="6" t="s">
        <v>80</v>
      </c>
      <c r="G40" s="3"/>
    </row>
    <row r="41" spans="1:7" ht="30" x14ac:dyDescent="0.2">
      <c r="A41" s="12">
        <v>10</v>
      </c>
      <c r="B41" s="12" t="s">
        <v>81</v>
      </c>
      <c r="C41" s="12" t="s">
        <v>6</v>
      </c>
      <c r="D41" s="6" t="s">
        <v>82</v>
      </c>
      <c r="E41" s="12">
        <v>529</v>
      </c>
      <c r="F41" s="12" t="s">
        <v>6</v>
      </c>
      <c r="G41" s="3"/>
    </row>
    <row r="42" spans="1:7" x14ac:dyDescent="0.2">
      <c r="A42" s="12"/>
      <c r="B42" s="12"/>
      <c r="C42" s="12"/>
      <c r="D42" s="6" t="s">
        <v>83</v>
      </c>
      <c r="E42" s="12"/>
      <c r="F42" s="12"/>
      <c r="G42" s="3"/>
    </row>
    <row r="43" spans="1:7" x14ac:dyDescent="0.2">
      <c r="A43" s="8"/>
      <c r="B43" s="6" t="s">
        <v>84</v>
      </c>
      <c r="C43" s="6" t="s">
        <v>6</v>
      </c>
      <c r="D43" s="6" t="s">
        <v>85</v>
      </c>
      <c r="E43" s="6" t="s">
        <v>86</v>
      </c>
      <c r="F43" s="6" t="s">
        <v>6</v>
      </c>
      <c r="G43" s="3"/>
    </row>
    <row r="44" spans="1:7" x14ac:dyDescent="0.2">
      <c r="A44" s="6"/>
      <c r="B44" s="6" t="s">
        <v>6</v>
      </c>
      <c r="C44" s="6" t="s">
        <v>87</v>
      </c>
      <c r="D44" s="6"/>
      <c r="E44" s="6" t="s">
        <v>6</v>
      </c>
      <c r="F44" s="6" t="s">
        <v>88</v>
      </c>
      <c r="G44" s="3"/>
    </row>
    <row r="45" spans="1:7" x14ac:dyDescent="0.2">
      <c r="A45" s="6">
        <v>11</v>
      </c>
      <c r="B45" s="6" t="s">
        <v>6</v>
      </c>
      <c r="C45" s="6" t="s">
        <v>89</v>
      </c>
      <c r="D45" s="6" t="s">
        <v>90</v>
      </c>
      <c r="E45" s="6" t="s">
        <v>6</v>
      </c>
      <c r="F45" s="6">
        <v>375</v>
      </c>
      <c r="G45" s="3"/>
    </row>
    <row r="46" spans="1:7" x14ac:dyDescent="0.2">
      <c r="A46" s="6"/>
      <c r="B46" s="6" t="s">
        <v>91</v>
      </c>
      <c r="C46" s="6" t="s">
        <v>6</v>
      </c>
      <c r="D46" s="6"/>
      <c r="E46" s="6" t="s">
        <v>92</v>
      </c>
      <c r="F46" s="6" t="s">
        <v>6</v>
      </c>
      <c r="G46" s="3"/>
    </row>
    <row r="47" spans="1:7" x14ac:dyDescent="0.2">
      <c r="A47" s="6"/>
      <c r="B47" s="6" t="s">
        <v>87</v>
      </c>
      <c r="C47" s="6"/>
      <c r="D47" s="6" t="s">
        <v>93</v>
      </c>
      <c r="E47" s="6" t="s">
        <v>94</v>
      </c>
      <c r="F47" s="6" t="s">
        <v>6</v>
      </c>
      <c r="G47" s="3"/>
    </row>
    <row r="48" spans="1:7" ht="30" x14ac:dyDescent="0.2">
      <c r="A48" s="6"/>
      <c r="B48" s="6" t="s">
        <v>91</v>
      </c>
      <c r="C48" s="6" t="s">
        <v>96</v>
      </c>
      <c r="D48" s="6" t="s">
        <v>97</v>
      </c>
      <c r="E48" s="6">
        <v>135</v>
      </c>
      <c r="F48" s="6">
        <v>135</v>
      </c>
      <c r="G48" s="3"/>
    </row>
    <row r="49" spans="1:7" x14ac:dyDescent="0.2">
      <c r="A49" s="6">
        <v>12</v>
      </c>
      <c r="B49" s="6" t="s">
        <v>6</v>
      </c>
      <c r="C49" s="6" t="s">
        <v>95</v>
      </c>
      <c r="D49" s="6" t="s">
        <v>119</v>
      </c>
      <c r="E49" s="6" t="s">
        <v>6</v>
      </c>
      <c r="F49" s="6">
        <v>692.3</v>
      </c>
      <c r="G49" s="3"/>
    </row>
    <row r="50" spans="1:7" ht="30" x14ac:dyDescent="0.2">
      <c r="A50" s="6"/>
      <c r="B50" s="6" t="s">
        <v>118</v>
      </c>
      <c r="C50" s="6"/>
      <c r="D50" s="6" t="s">
        <v>120</v>
      </c>
      <c r="E50" s="6">
        <v>242.3</v>
      </c>
      <c r="F50" s="6"/>
      <c r="G50" s="3"/>
    </row>
    <row r="51" spans="1:7" x14ac:dyDescent="0.2">
      <c r="A51" s="6"/>
      <c r="B51" s="6" t="s">
        <v>8</v>
      </c>
      <c r="C51" s="6" t="s">
        <v>6</v>
      </c>
      <c r="D51" s="6" t="s">
        <v>139</v>
      </c>
      <c r="E51" s="6">
        <v>450</v>
      </c>
      <c r="F51" s="6" t="s">
        <v>6</v>
      </c>
      <c r="G51" s="3"/>
    </row>
    <row r="52" spans="1:7" x14ac:dyDescent="0.2">
      <c r="A52" s="6">
        <v>13</v>
      </c>
      <c r="B52" s="6" t="s">
        <v>98</v>
      </c>
      <c r="C52" s="6" t="s">
        <v>6</v>
      </c>
      <c r="D52" s="6" t="s">
        <v>99</v>
      </c>
      <c r="E52" s="6" t="s">
        <v>100</v>
      </c>
      <c r="F52" s="6" t="s">
        <v>6</v>
      </c>
      <c r="G52" s="3"/>
    </row>
    <row r="53" spans="1:7" ht="30" x14ac:dyDescent="0.2">
      <c r="A53" s="6"/>
      <c r="B53" s="6" t="s">
        <v>101</v>
      </c>
      <c r="C53" s="6"/>
      <c r="D53" s="6" t="s">
        <v>102</v>
      </c>
      <c r="E53" s="6">
        <v>269.14999999999998</v>
      </c>
      <c r="F53" s="6" t="s">
        <v>6</v>
      </c>
      <c r="G53" s="3"/>
    </row>
    <row r="54" spans="1:7" ht="30" x14ac:dyDescent="0.2">
      <c r="A54" s="6"/>
      <c r="B54" s="6" t="s">
        <v>91</v>
      </c>
      <c r="C54" s="6"/>
      <c r="D54" s="6" t="s">
        <v>142</v>
      </c>
      <c r="E54" s="6">
        <f>MROUND((E52+E53)*1.21%,0.05)</f>
        <v>254.95000000000002</v>
      </c>
      <c r="F54" s="6" t="s">
        <v>6</v>
      </c>
      <c r="G54" s="3"/>
    </row>
    <row r="55" spans="1:7" x14ac:dyDescent="0.2">
      <c r="A55" s="6"/>
      <c r="B55" s="6" t="s">
        <v>6</v>
      </c>
      <c r="C55" s="6" t="s">
        <v>8</v>
      </c>
      <c r="D55" s="6"/>
      <c r="E55" s="6" t="s">
        <v>6</v>
      </c>
      <c r="F55" s="6">
        <f>SUM(E52:E54)</f>
        <v>524.1</v>
      </c>
      <c r="G55" s="3"/>
    </row>
    <row r="56" spans="1:7" x14ac:dyDescent="0.2">
      <c r="A56" s="6">
        <v>14</v>
      </c>
      <c r="B56" s="6" t="s">
        <v>6</v>
      </c>
      <c r="C56" s="6" t="s">
        <v>98</v>
      </c>
      <c r="D56" s="6" t="s">
        <v>121</v>
      </c>
      <c r="E56" s="6" t="s">
        <v>6</v>
      </c>
      <c r="F56" s="6" t="s">
        <v>122</v>
      </c>
      <c r="G56" s="3"/>
    </row>
    <row r="57" spans="1:7" ht="30" x14ac:dyDescent="0.2">
      <c r="A57" s="6"/>
      <c r="B57" s="6" t="s">
        <v>6</v>
      </c>
      <c r="C57" s="6" t="s">
        <v>95</v>
      </c>
      <c r="D57" s="6" t="s">
        <v>135</v>
      </c>
      <c r="E57" s="6"/>
      <c r="F57" s="6">
        <v>138.19999999999999</v>
      </c>
      <c r="G57" s="3"/>
    </row>
    <row r="58" spans="1:7" ht="30" x14ac:dyDescent="0.2">
      <c r="A58" s="6"/>
      <c r="B58" s="6" t="s">
        <v>91</v>
      </c>
      <c r="C58" s="6" t="s">
        <v>6</v>
      </c>
      <c r="D58" s="6" t="s">
        <v>123</v>
      </c>
      <c r="E58" s="6">
        <v>393</v>
      </c>
      <c r="F58" s="6" t="s">
        <v>6</v>
      </c>
      <c r="G58" s="3"/>
    </row>
    <row r="59" spans="1:7" x14ac:dyDescent="0.2">
      <c r="A59" s="6"/>
      <c r="B59" s="6" t="s">
        <v>8</v>
      </c>
      <c r="C59" s="6" t="s">
        <v>6</v>
      </c>
      <c r="D59" s="6" t="s">
        <v>124</v>
      </c>
      <c r="E59" s="6" t="s">
        <v>125</v>
      </c>
      <c r="F59" s="6" t="s">
        <v>6</v>
      </c>
      <c r="G59" s="3"/>
    </row>
    <row r="60" spans="1:7" x14ac:dyDescent="0.2">
      <c r="A60" s="6"/>
      <c r="B60" s="6" t="s">
        <v>91</v>
      </c>
      <c r="C60" s="6" t="s">
        <v>103</v>
      </c>
      <c r="D60" s="6" t="s">
        <v>141</v>
      </c>
      <c r="E60" s="6">
        <f>36000-32340</f>
        <v>3660</v>
      </c>
      <c r="F60" s="6">
        <f>36000-32340</f>
        <v>3660</v>
      </c>
      <c r="G60" s="3"/>
    </row>
    <row r="61" spans="1:7" ht="30" x14ac:dyDescent="0.2">
      <c r="A61" s="6">
        <v>15</v>
      </c>
      <c r="B61" s="6" t="s">
        <v>9</v>
      </c>
      <c r="C61" s="6" t="s">
        <v>126</v>
      </c>
      <c r="D61" s="6" t="s">
        <v>104</v>
      </c>
      <c r="E61" s="6" t="s">
        <v>105</v>
      </c>
      <c r="F61" s="6" t="s">
        <v>105</v>
      </c>
      <c r="G61" s="3"/>
    </row>
    <row r="62" spans="1:7" x14ac:dyDescent="0.2">
      <c r="A62" s="12">
        <v>16</v>
      </c>
      <c r="B62" s="12" t="s">
        <v>106</v>
      </c>
      <c r="C62" s="12" t="s">
        <v>107</v>
      </c>
      <c r="D62" s="6" t="s">
        <v>108</v>
      </c>
      <c r="E62" s="12">
        <v>25.65</v>
      </c>
      <c r="F62" s="12">
        <v>25.65</v>
      </c>
      <c r="G62" s="3"/>
    </row>
    <row r="63" spans="1:7" x14ac:dyDescent="0.2">
      <c r="A63" s="12"/>
      <c r="B63" s="12"/>
      <c r="C63" s="12"/>
      <c r="D63" s="6" t="s">
        <v>127</v>
      </c>
      <c r="E63" s="12"/>
      <c r="F63" s="12"/>
      <c r="G63" s="3"/>
    </row>
    <row r="64" spans="1:7" x14ac:dyDescent="0.2">
      <c r="A64" s="6">
        <v>17</v>
      </c>
      <c r="B64" s="6" t="s">
        <v>6</v>
      </c>
      <c r="C64" s="6" t="s">
        <v>95</v>
      </c>
      <c r="D64" s="6" t="s">
        <v>129</v>
      </c>
      <c r="E64" s="6" t="s">
        <v>6</v>
      </c>
      <c r="F64" s="6">
        <v>150</v>
      </c>
      <c r="G64" s="3"/>
    </row>
    <row r="65" spans="1:7" x14ac:dyDescent="0.2">
      <c r="A65" s="6"/>
      <c r="B65" s="6" t="s">
        <v>128</v>
      </c>
      <c r="C65" s="6" t="s">
        <v>6</v>
      </c>
      <c r="D65" s="6" t="s">
        <v>130</v>
      </c>
      <c r="E65" s="6">
        <v>52.5</v>
      </c>
      <c r="F65" s="6" t="s">
        <v>6</v>
      </c>
      <c r="G65" s="3"/>
    </row>
    <row r="66" spans="1:7" x14ac:dyDescent="0.2">
      <c r="A66" s="6"/>
      <c r="B66" s="6" t="s">
        <v>8</v>
      </c>
      <c r="C66" s="6" t="s">
        <v>6</v>
      </c>
      <c r="D66" s="6"/>
      <c r="E66" s="6">
        <v>97.5</v>
      </c>
      <c r="F66" s="6" t="s">
        <v>6</v>
      </c>
      <c r="G66" s="3"/>
    </row>
    <row r="67" spans="1:7" x14ac:dyDescent="0.2">
      <c r="A67" s="6">
        <v>18</v>
      </c>
      <c r="B67" s="6" t="s">
        <v>134</v>
      </c>
      <c r="C67" s="6" t="s">
        <v>136</v>
      </c>
      <c r="D67" s="6"/>
      <c r="E67" s="6" t="s">
        <v>109</v>
      </c>
      <c r="F67" s="6" t="s">
        <v>109</v>
      </c>
      <c r="G67" s="3"/>
    </row>
    <row r="68" spans="1:7" x14ac:dyDescent="0.2">
      <c r="A68" s="6"/>
      <c r="B68" s="6" t="s">
        <v>134</v>
      </c>
      <c r="C68" s="6" t="s">
        <v>110</v>
      </c>
      <c r="D68" s="6" t="s">
        <v>111</v>
      </c>
      <c r="E68" s="6">
        <v>250</v>
      </c>
      <c r="F68" s="6">
        <v>250</v>
      </c>
      <c r="G68" s="3"/>
    </row>
    <row r="69" spans="1:7" x14ac:dyDescent="0.2">
      <c r="A69" s="6">
        <v>19</v>
      </c>
      <c r="B69" s="6" t="s">
        <v>112</v>
      </c>
      <c r="C69" s="6"/>
      <c r="D69" s="6" t="s">
        <v>131</v>
      </c>
      <c r="E69" s="6">
        <v>60000</v>
      </c>
      <c r="F69" s="6" t="s">
        <v>6</v>
      </c>
      <c r="G69" s="3"/>
    </row>
    <row r="70" spans="1:7" x14ac:dyDescent="0.2">
      <c r="A70" s="8"/>
      <c r="B70" s="6" t="s">
        <v>113</v>
      </c>
      <c r="C70" s="6"/>
      <c r="D70" s="6" t="s">
        <v>114</v>
      </c>
      <c r="E70" s="6">
        <v>300</v>
      </c>
      <c r="F70" s="6" t="s">
        <v>6</v>
      </c>
      <c r="G70" s="3"/>
    </row>
    <row r="71" spans="1:7" x14ac:dyDescent="0.2">
      <c r="A71" s="6"/>
      <c r="B71" s="6" t="s">
        <v>6</v>
      </c>
      <c r="C71" s="6" t="s">
        <v>115</v>
      </c>
      <c r="D71" s="6"/>
      <c r="E71" s="6" t="s">
        <v>6</v>
      </c>
      <c r="F71" s="6">
        <v>60300</v>
      </c>
      <c r="G71" s="3"/>
    </row>
    <row r="72" spans="1:7" x14ac:dyDescent="0.2">
      <c r="A72" s="6">
        <v>20</v>
      </c>
      <c r="B72" s="6" t="s">
        <v>133</v>
      </c>
      <c r="C72" s="6" t="s">
        <v>116</v>
      </c>
      <c r="D72" s="6" t="s">
        <v>132</v>
      </c>
      <c r="E72" s="9">
        <v>20000</v>
      </c>
      <c r="F72" s="9">
        <v>20000</v>
      </c>
    </row>
    <row r="73" spans="1:7" x14ac:dyDescent="0.2">
      <c r="A73" s="6"/>
      <c r="B73" s="6" t="s">
        <v>133</v>
      </c>
      <c r="C73" s="6" t="s">
        <v>134</v>
      </c>
      <c r="D73" s="6" t="s">
        <v>132</v>
      </c>
      <c r="E73" s="9">
        <v>20000</v>
      </c>
      <c r="F73" s="9">
        <v>20000</v>
      </c>
    </row>
    <row r="74" spans="1:7" ht="20" x14ac:dyDescent="0.2">
      <c r="A74" s="4"/>
      <c r="B74" s="4"/>
      <c r="C74" s="4"/>
      <c r="D74" s="4"/>
      <c r="E74" s="4"/>
      <c r="F74" s="4"/>
    </row>
    <row r="75" spans="1:7" ht="20" x14ac:dyDescent="0.2">
      <c r="A75" s="2"/>
      <c r="B75" s="2"/>
      <c r="C75" s="2"/>
      <c r="D75" s="2"/>
      <c r="E75" s="2"/>
      <c r="F75" s="2"/>
    </row>
  </sheetData>
  <mergeCells count="24">
    <mergeCell ref="A41:A42"/>
    <mergeCell ref="B41:B42"/>
    <mergeCell ref="C41:C42"/>
    <mergeCell ref="E41:E42"/>
    <mergeCell ref="F41:F42"/>
    <mergeCell ref="A62:A63"/>
    <mergeCell ref="B62:B63"/>
    <mergeCell ref="C62:C63"/>
    <mergeCell ref="E62:E63"/>
    <mergeCell ref="F62:F63"/>
    <mergeCell ref="A12:A13"/>
    <mergeCell ref="B12:B13"/>
    <mergeCell ref="C12:C13"/>
    <mergeCell ref="E12:E13"/>
    <mergeCell ref="F12:F13"/>
    <mergeCell ref="B1:C1"/>
    <mergeCell ref="D1:D2"/>
    <mergeCell ref="A1:A2"/>
    <mergeCell ref="E1:F1"/>
    <mergeCell ref="A3:A4"/>
    <mergeCell ref="B3:B4"/>
    <mergeCell ref="C3:C4"/>
    <mergeCell ref="E3:E4"/>
    <mergeCell ref="F3:F4"/>
  </mergeCells>
  <phoneticPr fontId="1" type="noConversion"/>
  <printOptions horizontalCentered="1" verticalCentered="1"/>
  <pageMargins left="0.24000000000000002" right="0.24000000000000002" top="0.75000000000000011" bottom="0.75000000000000011" header="0.31" footer="0.31"/>
  <pageSetup paperSize="9" orientation="portrait"/>
  <headerFooter>
    <oddHeader>&amp;L&amp;"Arial Narrow,Regular"CLAR - Correction&amp;R&amp;"Arial Narrow,Regular"Date ____________________</oddHeader>
    <oddFooter>&amp;L&amp;"Times New Roman,Italique"(C) Yannick BRAVO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Company>Migros GENEVE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internetecba internetecba</dc:creator>
  <cp:lastModifiedBy>Yannick Bravo</cp:lastModifiedBy>
  <cp:lastPrinted>2018-03-24T08:22:01Z</cp:lastPrinted>
  <dcterms:created xsi:type="dcterms:W3CDTF">2013-11-25T16:26:59Z</dcterms:created>
  <dcterms:modified xsi:type="dcterms:W3CDTF">2018-03-24T08:22:13Z</dcterms:modified>
</cp:coreProperties>
</file>